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<sst xmlns="http://schemas.openxmlformats.org/spreadsheetml/2006/main" count="59" uniqueCount="43">
  <si>
    <t>Всего учащихся</t>
  </si>
  <si>
    <t>на учете ПДН</t>
  </si>
  <si>
    <t>на учете ВШУ</t>
  </si>
  <si>
    <t>безнадзорные</t>
  </si>
  <si>
    <t>беспризорные</t>
  </si>
  <si>
    <t>на учете у специалистов</t>
  </si>
  <si>
    <t>Дети инвалиды</t>
  </si>
  <si>
    <t>Обучающиеся на дому</t>
  </si>
  <si>
    <t>Дети под опекой всего</t>
  </si>
  <si>
    <t>Сироты</t>
  </si>
  <si>
    <t>Дети, оставшиеся без попечения родителей</t>
  </si>
  <si>
    <t>Всего семей</t>
  </si>
  <si>
    <t>Полные</t>
  </si>
  <si>
    <t>Неполные</t>
  </si>
  <si>
    <t>Малообеспеченные</t>
  </si>
  <si>
    <t>Многодетные</t>
  </si>
  <si>
    <t>Неблагополучные</t>
  </si>
  <si>
    <t>Всего родителей</t>
  </si>
  <si>
    <t>Неработающие родители всего</t>
  </si>
  <si>
    <t>Один родитель</t>
  </si>
  <si>
    <t>Оба родителя</t>
  </si>
  <si>
    <t>Служащие</t>
  </si>
  <si>
    <t>Рабочие</t>
  </si>
  <si>
    <t>Предприниматели</t>
  </si>
  <si>
    <t>Пенсионеры</t>
  </si>
  <si>
    <t>Инвалиды</t>
  </si>
  <si>
    <t>Образование</t>
  </si>
  <si>
    <t>Высшее</t>
  </si>
  <si>
    <t>Среднее специальное</t>
  </si>
  <si>
    <t xml:space="preserve">Среднее </t>
  </si>
  <si>
    <t>Неполное среднее</t>
  </si>
  <si>
    <t>Начальное</t>
  </si>
  <si>
    <t>КЦО</t>
  </si>
  <si>
    <t>Всего</t>
  </si>
  <si>
    <t>из них:</t>
  </si>
  <si>
    <t>на диспансерном учете всего</t>
  </si>
  <si>
    <t>в наркологии</t>
  </si>
  <si>
    <t>в вендиспансере</t>
  </si>
  <si>
    <t>%</t>
  </si>
  <si>
    <t>ОУ</t>
  </si>
  <si>
    <t>в них детей, обучающихся в ОУ</t>
  </si>
  <si>
    <t>Социальный паспорт школ г.Кызыла на 2020 -2021 уч.г.</t>
  </si>
  <si>
    <t>на учете КДН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</si>
</sst>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2" fillId="10" borderId="10" xfId="0" applyFont="1" applyFill="1" applyBorder="1" applyAlignment="1">
      <alignment/>
    </xf>
    <xf numFmtId="2" fontId="3" fillId="13" borderId="10" xfId="0" applyNumberFormat="1" applyFont="1" applyFill="1" applyBorder="1" applyAlignment="1">
      <alignment horizontal="center" vertical="center" wrapText="1"/>
    </xf>
    <xf numFmtId="2" fontId="3" fillId="13" borderId="10" xfId="0" applyNumberFormat="1" applyFont="1" applyFill="1" applyBorder="1" applyAlignment="1">
      <alignment horizontal="center" vertical="center"/>
    </xf>
    <xf numFmtId="177" fontId="3" fillId="13" borderId="10" xfId="0" applyNumberFormat="1" applyFont="1" applyFill="1" applyBorder="1" applyAlignment="1">
      <alignment horizontal="center" vertical="center"/>
    </xf>
    <xf numFmtId="2" fontId="0" fillId="13" borderId="10" xfId="0" applyNumberFormat="1" applyFill="1" applyBorder="1" applyAlignment="1">
      <alignment/>
    </xf>
    <xf numFmtId="177" fontId="3" fillId="1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left" vertical="center"/>
    </xf>
    <xf numFmtId="177" fontId="3" fillId="1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7" fontId="3" fillId="35" borderId="1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3" fillId="35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PageLayoutView="0" workbookViewId="0" topLeftCell="A1">
      <selection activeCell="V5" sqref="V5"/>
    </sheetView>
  </sheetViews>
  <sheetFormatPr defaultColWidth="9.140625" defaultRowHeight="15"/>
  <cols>
    <col min="1" max="1" width="10.00390625" style="0" customWidth="1"/>
    <col min="2" max="2" width="10.421875" style="0" customWidth="1"/>
    <col min="3" max="3" width="11.140625" style="0" customWidth="1"/>
    <col min="4" max="4" width="7.28125" style="3" customWidth="1"/>
    <col min="5" max="5" width="10.00390625" style="3" customWidth="1"/>
    <col min="6" max="6" width="7.00390625" style="28" customWidth="1"/>
    <col min="7" max="7" width="9.140625" style="1" customWidth="1"/>
    <col min="8" max="9" width="6.57421875" style="0" customWidth="1"/>
    <col min="10" max="10" width="7.140625" style="1" customWidth="1"/>
    <col min="11" max="11" width="8.00390625" style="1" customWidth="1"/>
    <col min="12" max="13" width="6.57421875" style="0" customWidth="1"/>
    <col min="14" max="15" width="6.421875" style="1" customWidth="1"/>
    <col min="16" max="17" width="7.140625" style="0" customWidth="1"/>
    <col min="18" max="18" width="6.7109375" style="28" customWidth="1"/>
    <col min="19" max="19" width="6.7109375" style="1" customWidth="1"/>
    <col min="20" max="20" width="7.00390625" style="26" customWidth="1"/>
    <col min="21" max="21" width="7.00390625" style="0" customWidth="1"/>
    <col min="22" max="23" width="6.7109375" style="0" customWidth="1"/>
    <col min="24" max="24" width="7.28125" style="26" customWidth="1"/>
    <col min="25" max="25" width="7.28125" style="0" customWidth="1"/>
    <col min="26" max="27" width="8.00390625" style="0" customWidth="1"/>
    <col min="30" max="30" width="14.28125" style="0" customWidth="1"/>
    <col min="31" max="31" width="14.8515625" style="0" customWidth="1"/>
  </cols>
  <sheetData>
    <row r="1" spans="1:30" ht="19.5" thickBot="1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1" ht="15.75" thickBot="1">
      <c r="A2" s="8" t="s">
        <v>39</v>
      </c>
      <c r="B2" s="48">
        <v>1</v>
      </c>
      <c r="C2" s="48"/>
      <c r="D2" s="48">
        <v>2</v>
      </c>
      <c r="E2" s="48"/>
      <c r="F2" s="48">
        <v>3</v>
      </c>
      <c r="G2" s="48"/>
      <c r="H2" s="48">
        <v>4</v>
      </c>
      <c r="I2" s="48"/>
      <c r="J2" s="48">
        <v>5</v>
      </c>
      <c r="K2" s="48"/>
      <c r="L2" s="48">
        <v>7</v>
      </c>
      <c r="M2" s="48"/>
      <c r="N2" s="48">
        <v>8</v>
      </c>
      <c r="O2" s="48"/>
      <c r="P2" s="48">
        <v>9</v>
      </c>
      <c r="Q2" s="48"/>
      <c r="R2" s="48">
        <v>11</v>
      </c>
      <c r="S2" s="48"/>
      <c r="T2" s="48">
        <v>12</v>
      </c>
      <c r="U2" s="48"/>
      <c r="V2" s="48">
        <v>17</v>
      </c>
      <c r="W2" s="48"/>
      <c r="X2" s="48">
        <v>15</v>
      </c>
      <c r="Y2" s="48"/>
      <c r="Z2" s="48">
        <v>16</v>
      </c>
      <c r="AA2" s="48"/>
      <c r="AB2" s="48" t="s">
        <v>32</v>
      </c>
      <c r="AC2" s="48"/>
      <c r="AD2" s="49" t="s">
        <v>33</v>
      </c>
      <c r="AE2" s="50"/>
    </row>
    <row r="3" spans="1:31" ht="30.75" thickBot="1">
      <c r="A3" s="9" t="s">
        <v>0</v>
      </c>
      <c r="B3" s="13">
        <v>2564</v>
      </c>
      <c r="C3" s="13" t="s">
        <v>38</v>
      </c>
      <c r="D3" s="13">
        <v>1457</v>
      </c>
      <c r="E3" s="13" t="s">
        <v>38</v>
      </c>
      <c r="F3" s="13">
        <v>2676</v>
      </c>
      <c r="G3" s="13" t="s">
        <v>38</v>
      </c>
      <c r="H3" s="13">
        <v>972</v>
      </c>
      <c r="I3" s="13" t="s">
        <v>38</v>
      </c>
      <c r="J3" s="13">
        <v>3573</v>
      </c>
      <c r="K3" s="13" t="s">
        <v>38</v>
      </c>
      <c r="L3" s="13">
        <v>760</v>
      </c>
      <c r="M3" s="13" t="s">
        <v>38</v>
      </c>
      <c r="N3" s="29">
        <v>2061</v>
      </c>
      <c r="O3" s="13" t="s">
        <v>38</v>
      </c>
      <c r="P3" s="30">
        <v>2473</v>
      </c>
      <c r="Q3" s="13" t="s">
        <v>38</v>
      </c>
      <c r="R3" s="13">
        <v>1544</v>
      </c>
      <c r="S3" s="13" t="s">
        <v>38</v>
      </c>
      <c r="T3" s="13">
        <v>1973</v>
      </c>
      <c r="U3" s="13" t="s">
        <v>38</v>
      </c>
      <c r="V3" s="13">
        <v>1976</v>
      </c>
      <c r="W3" s="13" t="s">
        <v>38</v>
      </c>
      <c r="X3" s="13">
        <v>2279</v>
      </c>
      <c r="Y3" s="13" t="s">
        <v>38</v>
      </c>
      <c r="Z3" s="13">
        <v>1755</v>
      </c>
      <c r="AA3" s="13" t="s">
        <v>38</v>
      </c>
      <c r="AB3" s="13">
        <v>137</v>
      </c>
      <c r="AC3" s="13" t="s">
        <v>38</v>
      </c>
      <c r="AD3" s="13">
        <f>AB3+Z3+X3+V3+T3+R3+P3+N3+L3+J3+H3+F3+D3++B3</f>
        <v>26200</v>
      </c>
      <c r="AE3" s="15" t="s">
        <v>38</v>
      </c>
    </row>
    <row r="4" spans="1:31" ht="15.75" thickBot="1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0"/>
    </row>
    <row r="5" spans="1:31" ht="30.75" thickBot="1">
      <c r="A5" s="9" t="s">
        <v>1</v>
      </c>
      <c r="B5" s="6">
        <v>2</v>
      </c>
      <c r="C5" s="31">
        <f>B5*100/B3</f>
        <v>0.078003120124805</v>
      </c>
      <c r="D5" s="6">
        <v>3</v>
      </c>
      <c r="E5" s="19">
        <f>D5*100/D3</f>
        <v>0.2059025394646534</v>
      </c>
      <c r="F5" s="39">
        <v>3</v>
      </c>
      <c r="G5" s="19">
        <f>F5*100/F3</f>
        <v>0.11210762331838565</v>
      </c>
      <c r="H5" s="6">
        <v>2</v>
      </c>
      <c r="I5" s="19">
        <f>H5*100/H3</f>
        <v>0.205761316872428</v>
      </c>
      <c r="J5" s="6">
        <v>1</v>
      </c>
      <c r="K5" s="18">
        <f>J5*100/J3</f>
        <v>0.027987685418415897</v>
      </c>
      <c r="L5" s="6">
        <v>0</v>
      </c>
      <c r="M5" s="19">
        <f>L5*100/L3</f>
        <v>0</v>
      </c>
      <c r="N5" s="6">
        <v>7</v>
      </c>
      <c r="O5" s="19">
        <f>N5*100/N3</f>
        <v>0.3396409509946628</v>
      </c>
      <c r="P5" s="6">
        <v>3</v>
      </c>
      <c r="Q5" s="19">
        <f>P5*100/P3</f>
        <v>0.1213101496158512</v>
      </c>
      <c r="R5" s="6">
        <v>0</v>
      </c>
      <c r="S5" s="18">
        <f>R5*100/R3</f>
        <v>0</v>
      </c>
      <c r="T5" s="6">
        <v>1</v>
      </c>
      <c r="U5" s="19">
        <f>T5*100/T3</f>
        <v>0.05068423720223011</v>
      </c>
      <c r="V5" s="6">
        <v>7</v>
      </c>
      <c r="W5" s="19">
        <f>V5*100/V3</f>
        <v>0.354251012145749</v>
      </c>
      <c r="X5" s="6">
        <v>0</v>
      </c>
      <c r="Y5" s="19">
        <f>X5*100/X3</f>
        <v>0</v>
      </c>
      <c r="Z5" s="6">
        <v>3</v>
      </c>
      <c r="AA5" s="19">
        <f>Z5*100/Z3</f>
        <v>0.17094017094017094</v>
      </c>
      <c r="AB5" s="6">
        <v>19</v>
      </c>
      <c r="AC5" s="19">
        <f>AB5*100/AB3</f>
        <v>13.86861313868613</v>
      </c>
      <c r="AD5" s="4">
        <f>AB5+Z5+X5+V5+T5+R5+P5+N5+L5+J5+H5+F5+D5+B5</f>
        <v>51</v>
      </c>
      <c r="AE5" s="20">
        <f>(AC5+AA5+Y5+W5+U5+S5+Q5+O5+M5+K5+I5+G5+E5+C5)/14</f>
        <v>1.1096572817702488</v>
      </c>
    </row>
    <row r="6" spans="1:31" ht="30.75" thickBot="1">
      <c r="A6" s="9" t="s">
        <v>2</v>
      </c>
      <c r="B6" s="6">
        <v>5</v>
      </c>
      <c r="C6" s="31">
        <f>B6*100/B3</f>
        <v>0.19500780031201248</v>
      </c>
      <c r="D6" s="6">
        <v>7</v>
      </c>
      <c r="E6" s="19">
        <f>D6*100/D3</f>
        <v>0.4804392587508579</v>
      </c>
      <c r="F6" s="39">
        <v>5</v>
      </c>
      <c r="G6" s="19">
        <f>F6*100/F3</f>
        <v>0.18684603886397608</v>
      </c>
      <c r="H6" s="6">
        <v>18</v>
      </c>
      <c r="I6" s="19">
        <f>H6*100/H3</f>
        <v>1.8518518518518519</v>
      </c>
      <c r="J6" s="6">
        <v>3</v>
      </c>
      <c r="K6" s="18">
        <f>J6*100/J3</f>
        <v>0.08396305625524769</v>
      </c>
      <c r="L6" s="6">
        <v>1</v>
      </c>
      <c r="M6" s="19">
        <f>L6*100/L3</f>
        <v>0.13157894736842105</v>
      </c>
      <c r="N6" s="6">
        <v>7</v>
      </c>
      <c r="O6" s="19">
        <f>N6*100/N3</f>
        <v>0.3396409509946628</v>
      </c>
      <c r="P6" s="6">
        <v>12</v>
      </c>
      <c r="Q6" s="19">
        <f>P6*100/P3</f>
        <v>0.4852405984634048</v>
      </c>
      <c r="R6" s="6">
        <v>9</v>
      </c>
      <c r="S6" s="19">
        <f>R6*100/R3</f>
        <v>0.582901554404145</v>
      </c>
      <c r="T6" s="6">
        <v>17</v>
      </c>
      <c r="U6" s="19">
        <f>T6*100/T3</f>
        <v>0.8616320324379118</v>
      </c>
      <c r="V6" s="6">
        <v>15</v>
      </c>
      <c r="W6" s="19">
        <f>V6*100/V3</f>
        <v>0.7591093117408907</v>
      </c>
      <c r="X6" s="6">
        <v>3</v>
      </c>
      <c r="Y6" s="19">
        <f>X6*100/X3</f>
        <v>0.13163668275559456</v>
      </c>
      <c r="Z6" s="6">
        <v>11</v>
      </c>
      <c r="AA6" s="19">
        <f>Z6*100/Z3</f>
        <v>0.6267806267806267</v>
      </c>
      <c r="AB6" s="6">
        <v>59</v>
      </c>
      <c r="AC6" s="19">
        <f>AB6*100/AB3</f>
        <v>43.065693430656935</v>
      </c>
      <c r="AD6" s="4">
        <f aca="true" t="shared" si="0" ref="AD6:AD42">AB6+Z6+X6+V6+T6+R6+P6+N6+L6+J6+H6+F6+D6+B6</f>
        <v>172</v>
      </c>
      <c r="AE6" s="20">
        <f aca="true" t="shared" si="1" ref="AE6:AE18">(AC6+AA6+Y6+W6+U6+S6+Q6+O6+M6+K6+I6+G6+E6+C6)/14</f>
        <v>3.5558801529740385</v>
      </c>
    </row>
    <row r="7" spans="1:31" ht="30.75" thickBot="1">
      <c r="A7" s="9" t="s">
        <v>42</v>
      </c>
      <c r="B7" s="6">
        <v>0</v>
      </c>
      <c r="C7" s="31">
        <f>B7*100/B3</f>
        <v>0</v>
      </c>
      <c r="D7" s="46">
        <v>3</v>
      </c>
      <c r="E7" s="19">
        <f>D7*100/D3</f>
        <v>0.2059025394646534</v>
      </c>
      <c r="F7" s="39">
        <v>0</v>
      </c>
      <c r="G7" s="19">
        <f>F7*100/F3</f>
        <v>0</v>
      </c>
      <c r="H7" s="6">
        <v>1</v>
      </c>
      <c r="I7" s="19">
        <f>H7*100/H3</f>
        <v>0.102880658436214</v>
      </c>
      <c r="J7" s="6">
        <v>0</v>
      </c>
      <c r="K7" s="18">
        <f>J7*100/J3</f>
        <v>0</v>
      </c>
      <c r="L7" s="6">
        <v>0</v>
      </c>
      <c r="M7" s="19">
        <f>L7*100/L3</f>
        <v>0</v>
      </c>
      <c r="N7" s="6">
        <v>7</v>
      </c>
      <c r="O7" s="19">
        <f>N7*100/N3</f>
        <v>0.3396409509946628</v>
      </c>
      <c r="P7" s="6">
        <v>3</v>
      </c>
      <c r="Q7" s="19">
        <f>P7*100/P3</f>
        <v>0.1213101496158512</v>
      </c>
      <c r="R7" s="6">
        <v>1</v>
      </c>
      <c r="S7" s="18">
        <f>R7*100/R3</f>
        <v>0.06476683937823834</v>
      </c>
      <c r="T7" s="6">
        <v>0</v>
      </c>
      <c r="U7" s="19">
        <f>T7*100/T3</f>
        <v>0</v>
      </c>
      <c r="V7" s="6">
        <v>4</v>
      </c>
      <c r="W7" s="19">
        <f>V7*100/V3</f>
        <v>0.20242914979757085</v>
      </c>
      <c r="X7" s="6">
        <v>0</v>
      </c>
      <c r="Y7" s="19">
        <f>X7*100/X3</f>
        <v>0</v>
      </c>
      <c r="Z7" s="6">
        <v>11</v>
      </c>
      <c r="AA7" s="19">
        <f>Z7*100/Z3</f>
        <v>0.6267806267806267</v>
      </c>
      <c r="AB7" s="6">
        <v>5</v>
      </c>
      <c r="AC7" s="19">
        <f>AB7*100/AB3</f>
        <v>3.6496350364963503</v>
      </c>
      <c r="AD7" s="4">
        <f t="shared" si="0"/>
        <v>35</v>
      </c>
      <c r="AE7" s="20">
        <f t="shared" si="1"/>
        <v>0.3795247107831549</v>
      </c>
    </row>
    <row r="8" spans="1:31" ht="30.75" thickBot="1">
      <c r="A8" s="9" t="s">
        <v>3</v>
      </c>
      <c r="B8" s="6">
        <v>0</v>
      </c>
      <c r="C8" s="17">
        <f>B8*100/B3</f>
        <v>0</v>
      </c>
      <c r="D8" s="4">
        <v>3</v>
      </c>
      <c r="E8" s="19">
        <f>D8*100/D3</f>
        <v>0.2059025394646534</v>
      </c>
      <c r="F8" s="40">
        <v>0</v>
      </c>
      <c r="G8" s="18">
        <f>F8*100/F3</f>
        <v>0</v>
      </c>
      <c r="H8" s="4">
        <v>0</v>
      </c>
      <c r="I8" s="19">
        <f>H8*100/H3</f>
        <v>0</v>
      </c>
      <c r="J8" s="4">
        <v>0</v>
      </c>
      <c r="K8" s="19">
        <f>J8*100/J3</f>
        <v>0</v>
      </c>
      <c r="L8" s="4">
        <v>0</v>
      </c>
      <c r="M8" s="11">
        <f>L8*100/L3</f>
        <v>0</v>
      </c>
      <c r="N8" s="4">
        <v>0</v>
      </c>
      <c r="O8" s="19">
        <f>N8*100/N3</f>
        <v>0</v>
      </c>
      <c r="P8" s="4">
        <v>0</v>
      </c>
      <c r="Q8" s="19">
        <f>P8*100/P3</f>
        <v>0</v>
      </c>
      <c r="R8" s="4">
        <v>0</v>
      </c>
      <c r="S8" s="18">
        <f>R8*100/R3</f>
        <v>0</v>
      </c>
      <c r="T8" s="4">
        <v>0</v>
      </c>
      <c r="U8" s="19">
        <f>T8*100/T3</f>
        <v>0</v>
      </c>
      <c r="V8" s="4">
        <v>0</v>
      </c>
      <c r="W8" s="18">
        <f>V8*100/V3</f>
        <v>0</v>
      </c>
      <c r="X8" s="4">
        <v>0</v>
      </c>
      <c r="Y8" s="19">
        <f>X8*100/X3</f>
        <v>0</v>
      </c>
      <c r="Z8" s="4">
        <v>0</v>
      </c>
      <c r="AA8" s="19">
        <f>Z8*100/Z3</f>
        <v>0</v>
      </c>
      <c r="AB8" s="4">
        <v>58</v>
      </c>
      <c r="AC8" s="19">
        <f>AB8*100/AB3</f>
        <v>42.33576642335766</v>
      </c>
      <c r="AD8" s="4">
        <f t="shared" si="0"/>
        <v>61</v>
      </c>
      <c r="AE8" s="20">
        <f t="shared" si="1"/>
        <v>3.038690640201594</v>
      </c>
    </row>
    <row r="9" spans="1:31" ht="30.75" thickBot="1">
      <c r="A9" s="9" t="s">
        <v>4</v>
      </c>
      <c r="B9" s="4">
        <v>0</v>
      </c>
      <c r="C9" s="11">
        <f>B9*100/B3</f>
        <v>0</v>
      </c>
      <c r="D9" s="4">
        <v>0</v>
      </c>
      <c r="E9" s="18">
        <f>D9*100/D3</f>
        <v>0</v>
      </c>
      <c r="F9" s="40">
        <v>0</v>
      </c>
      <c r="G9" s="18">
        <f>F9*100/F3</f>
        <v>0</v>
      </c>
      <c r="H9" s="4">
        <v>0</v>
      </c>
      <c r="I9" s="18">
        <f>H9*100/H3</f>
        <v>0</v>
      </c>
      <c r="J9" s="4">
        <v>0</v>
      </c>
      <c r="K9" s="18">
        <f>J9*100/J3</f>
        <v>0</v>
      </c>
      <c r="L9" s="4">
        <v>0</v>
      </c>
      <c r="M9" s="11">
        <f>L9*100/L3</f>
        <v>0</v>
      </c>
      <c r="N9" s="4">
        <v>0</v>
      </c>
      <c r="O9" s="19">
        <f>N9*100/N3</f>
        <v>0</v>
      </c>
      <c r="P9" s="4">
        <v>0</v>
      </c>
      <c r="Q9" s="18">
        <f>P9*100/P3</f>
        <v>0</v>
      </c>
      <c r="R9" s="4">
        <v>0</v>
      </c>
      <c r="S9" s="18">
        <v>0</v>
      </c>
      <c r="T9" s="4">
        <v>0</v>
      </c>
      <c r="U9" s="19">
        <f>T9*100/T3</f>
        <v>0</v>
      </c>
      <c r="V9" s="4">
        <v>0</v>
      </c>
      <c r="W9" s="18">
        <f>V9*100/V3</f>
        <v>0</v>
      </c>
      <c r="X9" s="4">
        <v>0</v>
      </c>
      <c r="Y9" s="18">
        <f>X9*100/X3</f>
        <v>0</v>
      </c>
      <c r="Z9" s="4">
        <v>0</v>
      </c>
      <c r="AA9" s="11">
        <f>Z9*100/Z3</f>
        <v>0</v>
      </c>
      <c r="AB9" s="4">
        <v>0</v>
      </c>
      <c r="AC9" s="19">
        <f>AB9*100/AB3</f>
        <v>0</v>
      </c>
      <c r="AD9" s="4">
        <f t="shared" si="0"/>
        <v>0</v>
      </c>
      <c r="AE9" s="20">
        <f t="shared" si="1"/>
        <v>0</v>
      </c>
    </row>
    <row r="10" spans="1:31" ht="75.75" thickBot="1">
      <c r="A10" s="6" t="s">
        <v>35</v>
      </c>
      <c r="B10" s="4">
        <v>17</v>
      </c>
      <c r="C10" s="19">
        <f>B10*100/B3</f>
        <v>0.6630265210608425</v>
      </c>
      <c r="D10" s="4">
        <v>2</v>
      </c>
      <c r="E10" s="18">
        <f>D10*100/D3</f>
        <v>0.13726835964310227</v>
      </c>
      <c r="F10" s="40">
        <v>0</v>
      </c>
      <c r="G10" s="18">
        <f>F10*100/F3</f>
        <v>0</v>
      </c>
      <c r="H10" s="4">
        <v>34</v>
      </c>
      <c r="I10" s="19">
        <f>H10*100/H3</f>
        <v>3.4979423868312756</v>
      </c>
      <c r="J10" s="4">
        <v>0</v>
      </c>
      <c r="K10" s="19">
        <f>J10*100/J3</f>
        <v>0</v>
      </c>
      <c r="L10" s="4">
        <v>57</v>
      </c>
      <c r="M10" s="11">
        <f>L10*100/L3</f>
        <v>7.5</v>
      </c>
      <c r="N10" s="4">
        <v>73</v>
      </c>
      <c r="O10" s="19">
        <f>N10*100/N3</f>
        <v>3.541969917515769</v>
      </c>
      <c r="P10" s="4">
        <v>0</v>
      </c>
      <c r="Q10" s="18">
        <f>P10*100/P3</f>
        <v>0</v>
      </c>
      <c r="R10" s="4">
        <v>0</v>
      </c>
      <c r="S10" s="18">
        <f>R10*100/R3</f>
        <v>0</v>
      </c>
      <c r="T10" s="4">
        <v>85</v>
      </c>
      <c r="U10" s="19">
        <f>T10*100/T3</f>
        <v>4.308160162189559</v>
      </c>
      <c r="V10" s="4">
        <v>250</v>
      </c>
      <c r="W10" s="19">
        <f>V10*100/V3</f>
        <v>12.651821862348179</v>
      </c>
      <c r="X10" s="4">
        <v>0</v>
      </c>
      <c r="Y10" s="19">
        <f>X10*100/X3</f>
        <v>0</v>
      </c>
      <c r="Z10" s="4">
        <v>0</v>
      </c>
      <c r="AA10" s="19">
        <f>Z10*100/Z3</f>
        <v>0</v>
      </c>
      <c r="AB10" s="4">
        <v>4</v>
      </c>
      <c r="AC10" s="19">
        <f>AB10*100/AB3</f>
        <v>2.9197080291970803</v>
      </c>
      <c r="AD10" s="4">
        <f t="shared" si="0"/>
        <v>522</v>
      </c>
      <c r="AE10" s="20">
        <f t="shared" si="1"/>
        <v>2.5157069456275574</v>
      </c>
    </row>
    <row r="11" spans="1:31" ht="45.75" thickBot="1">
      <c r="A11" s="9" t="s">
        <v>36</v>
      </c>
      <c r="B11" s="4">
        <v>0</v>
      </c>
      <c r="C11" s="11">
        <f>B11*100/B3</f>
        <v>0</v>
      </c>
      <c r="D11" s="4">
        <v>1</v>
      </c>
      <c r="E11" s="18">
        <f>D11*100/D3</f>
        <v>0.06863417982155114</v>
      </c>
      <c r="F11" s="40">
        <v>0</v>
      </c>
      <c r="G11" s="18">
        <f>F11*100/F3</f>
        <v>0</v>
      </c>
      <c r="H11" s="4">
        <v>0</v>
      </c>
      <c r="I11" s="18">
        <f>H11*100/H3</f>
        <v>0</v>
      </c>
      <c r="J11" s="4">
        <v>0</v>
      </c>
      <c r="K11" s="18">
        <f>J11*100/J3</f>
        <v>0</v>
      </c>
      <c r="L11" s="4">
        <v>0</v>
      </c>
      <c r="M11" s="11">
        <f>L11*100/L3</f>
        <v>0</v>
      </c>
      <c r="N11" s="4">
        <v>0</v>
      </c>
      <c r="O11" s="19">
        <f>N11*100/N3</f>
        <v>0</v>
      </c>
      <c r="P11" s="4">
        <v>0</v>
      </c>
      <c r="Q11" s="18">
        <f>P11*100/P3</f>
        <v>0</v>
      </c>
      <c r="R11" s="4">
        <v>0</v>
      </c>
      <c r="S11" s="18">
        <f>R11*100/R3</f>
        <v>0</v>
      </c>
      <c r="T11" s="4">
        <v>0</v>
      </c>
      <c r="U11" s="19">
        <f>T11*100/T3</f>
        <v>0</v>
      </c>
      <c r="V11" s="4">
        <v>0</v>
      </c>
      <c r="W11" s="18">
        <f>V11*100/V3</f>
        <v>0</v>
      </c>
      <c r="X11" s="4">
        <v>0</v>
      </c>
      <c r="Y11" s="18">
        <f>X11*100/X3</f>
        <v>0</v>
      </c>
      <c r="Z11" s="4">
        <v>0</v>
      </c>
      <c r="AA11" s="11">
        <f>Z11*100/Z3</f>
        <v>0</v>
      </c>
      <c r="AB11" s="4">
        <v>5</v>
      </c>
      <c r="AC11" s="19">
        <f>AB11*100/AB3</f>
        <v>3.6496350364963503</v>
      </c>
      <c r="AD11" s="4">
        <f t="shared" si="0"/>
        <v>6</v>
      </c>
      <c r="AE11" s="20">
        <f t="shared" si="1"/>
        <v>0.26559065830842155</v>
      </c>
    </row>
    <row r="12" spans="1:31" ht="45.75" thickBot="1">
      <c r="A12" s="9" t="s">
        <v>37</v>
      </c>
      <c r="B12" s="4">
        <v>0</v>
      </c>
      <c r="C12" s="11">
        <f>B12*100/B3</f>
        <v>0</v>
      </c>
      <c r="D12" s="4">
        <v>0</v>
      </c>
      <c r="E12" s="18">
        <f>D12*100/D3</f>
        <v>0</v>
      </c>
      <c r="F12" s="40">
        <v>0</v>
      </c>
      <c r="G12" s="18">
        <f>F12*100/F3</f>
        <v>0</v>
      </c>
      <c r="H12" s="4">
        <v>0</v>
      </c>
      <c r="I12" s="18">
        <f>H12*100/H3</f>
        <v>0</v>
      </c>
      <c r="J12" s="4">
        <v>0</v>
      </c>
      <c r="K12" s="18">
        <f>J12*100/J3</f>
        <v>0</v>
      </c>
      <c r="L12" s="4">
        <v>0</v>
      </c>
      <c r="M12" s="11">
        <f>L12*100/L3</f>
        <v>0</v>
      </c>
      <c r="N12" s="4">
        <v>0</v>
      </c>
      <c r="O12" s="19">
        <f>N12*100/N3</f>
        <v>0</v>
      </c>
      <c r="P12" s="4">
        <v>0</v>
      </c>
      <c r="Q12" s="18">
        <f>P12*100/P3</f>
        <v>0</v>
      </c>
      <c r="R12" s="4">
        <v>0</v>
      </c>
      <c r="S12" s="18">
        <f>R12*100/R3</f>
        <v>0</v>
      </c>
      <c r="T12" s="4">
        <v>0</v>
      </c>
      <c r="U12" s="19">
        <f>T12*100/T3</f>
        <v>0</v>
      </c>
      <c r="V12" s="4">
        <v>0</v>
      </c>
      <c r="W12" s="18">
        <f>V12*100/V3</f>
        <v>0</v>
      </c>
      <c r="X12" s="4">
        <v>0</v>
      </c>
      <c r="Y12" s="18">
        <f>X12*100/X3</f>
        <v>0</v>
      </c>
      <c r="Z12" s="4">
        <v>0</v>
      </c>
      <c r="AA12" s="11">
        <f>Z12*100/Z3</f>
        <v>0</v>
      </c>
      <c r="AB12" s="4">
        <v>0</v>
      </c>
      <c r="AC12" s="19">
        <f>AB12*100/AB3</f>
        <v>0</v>
      </c>
      <c r="AD12" s="4">
        <f t="shared" si="0"/>
        <v>0</v>
      </c>
      <c r="AE12" s="20">
        <f t="shared" si="1"/>
        <v>0</v>
      </c>
    </row>
    <row r="13" spans="1:31" ht="60.75" thickBot="1">
      <c r="A13" s="9" t="s">
        <v>5</v>
      </c>
      <c r="B13" s="4">
        <v>17</v>
      </c>
      <c r="C13" s="19">
        <f>B13*100/B3</f>
        <v>0.6630265210608425</v>
      </c>
      <c r="D13" s="4">
        <v>5</v>
      </c>
      <c r="E13" s="18">
        <f>D13*100/D3</f>
        <v>0.34317089910775567</v>
      </c>
      <c r="F13" s="40">
        <v>38</v>
      </c>
      <c r="G13" s="19">
        <f>F13*100/F3</f>
        <v>1.4200298953662183</v>
      </c>
      <c r="H13" s="4">
        <v>54</v>
      </c>
      <c r="I13" s="19">
        <f>H13*100/H3</f>
        <v>5.555555555555555</v>
      </c>
      <c r="J13" s="4">
        <v>55</v>
      </c>
      <c r="K13" s="19">
        <f>J13*100/J3</f>
        <v>1.5393226980128742</v>
      </c>
      <c r="L13" s="4">
        <v>57</v>
      </c>
      <c r="M13" s="11">
        <f>L13*100/L3</f>
        <v>7.5</v>
      </c>
      <c r="N13" s="4">
        <v>73</v>
      </c>
      <c r="O13" s="19">
        <f>N13*100/N3</f>
        <v>3.541969917515769</v>
      </c>
      <c r="P13" s="4">
        <v>0</v>
      </c>
      <c r="Q13" s="18">
        <f>P13*100/P3</f>
        <v>0</v>
      </c>
      <c r="R13" s="4">
        <v>133</v>
      </c>
      <c r="S13" s="19">
        <f>R13*100/R3</f>
        <v>8.6139896373057</v>
      </c>
      <c r="T13" s="4">
        <v>85</v>
      </c>
      <c r="U13" s="19">
        <f>T13*100/T3</f>
        <v>4.308160162189559</v>
      </c>
      <c r="V13" s="4">
        <v>250</v>
      </c>
      <c r="W13" s="19">
        <f>V13*100/V3</f>
        <v>12.651821862348179</v>
      </c>
      <c r="X13" s="4">
        <v>289</v>
      </c>
      <c r="Y13" s="19">
        <f>X13*100/X3</f>
        <v>12.681000438788942</v>
      </c>
      <c r="Z13" s="4">
        <v>0</v>
      </c>
      <c r="AA13" s="19">
        <f>Z13*100/Z3</f>
        <v>0</v>
      </c>
      <c r="AB13" s="4">
        <v>4</v>
      </c>
      <c r="AC13" s="19">
        <f>AB13*100/AB3</f>
        <v>2.9197080291970803</v>
      </c>
      <c r="AD13" s="4">
        <f t="shared" si="0"/>
        <v>1060</v>
      </c>
      <c r="AE13" s="20">
        <f t="shared" si="1"/>
        <v>4.409839686889177</v>
      </c>
    </row>
    <row r="14" spans="1:31" ht="45.75" thickBot="1">
      <c r="A14" s="9" t="s">
        <v>6</v>
      </c>
      <c r="B14" s="4">
        <v>19</v>
      </c>
      <c r="C14" s="19">
        <f>B14*100/B3</f>
        <v>0.7410296411856474</v>
      </c>
      <c r="D14" s="4">
        <v>12</v>
      </c>
      <c r="E14" s="19">
        <f>D14*100/D3</f>
        <v>0.8236101578586136</v>
      </c>
      <c r="F14" s="40">
        <v>8</v>
      </c>
      <c r="G14" s="19">
        <f>F14*100/F3</f>
        <v>0.29895366218236175</v>
      </c>
      <c r="H14" s="4">
        <v>38</v>
      </c>
      <c r="I14" s="19">
        <f>H14*100/H3</f>
        <v>3.909465020576132</v>
      </c>
      <c r="J14" s="4">
        <v>38</v>
      </c>
      <c r="K14" s="18">
        <f>J14*100/J3</f>
        <v>1.063532045899804</v>
      </c>
      <c r="L14" s="4">
        <v>6</v>
      </c>
      <c r="M14" s="19">
        <f>L14*100/L3</f>
        <v>0.7894736842105263</v>
      </c>
      <c r="N14" s="4">
        <v>23</v>
      </c>
      <c r="O14" s="19">
        <f>N14*100/N3</f>
        <v>1.1159631246967492</v>
      </c>
      <c r="P14" s="4">
        <v>28</v>
      </c>
      <c r="Q14" s="19">
        <f>P14*100/P3</f>
        <v>1.1322280630812778</v>
      </c>
      <c r="R14" s="4">
        <v>22</v>
      </c>
      <c r="S14" s="19">
        <f>R14*100/R3</f>
        <v>1.4248704663212435</v>
      </c>
      <c r="T14" s="4">
        <v>21</v>
      </c>
      <c r="U14" s="19">
        <f>T14*100/T3</f>
        <v>1.0643689812468322</v>
      </c>
      <c r="V14" s="4">
        <v>27</v>
      </c>
      <c r="W14" s="19">
        <f>V14*100/V3</f>
        <v>1.3663967611336032</v>
      </c>
      <c r="X14" s="4">
        <v>13</v>
      </c>
      <c r="Y14" s="19">
        <f>X14*100/X3</f>
        <v>0.5704256252742431</v>
      </c>
      <c r="Z14" s="4">
        <v>26</v>
      </c>
      <c r="AA14" s="19">
        <f>Z14*100/Z3</f>
        <v>1.4814814814814814</v>
      </c>
      <c r="AB14" s="4">
        <v>2</v>
      </c>
      <c r="AC14" s="19">
        <f>AB14*100/AB3</f>
        <v>1.4598540145985401</v>
      </c>
      <c r="AD14" s="4">
        <f t="shared" si="0"/>
        <v>283</v>
      </c>
      <c r="AE14" s="20">
        <f t="shared" si="1"/>
        <v>1.231546623553361</v>
      </c>
    </row>
    <row r="15" spans="1:31" ht="45.75" thickBot="1">
      <c r="A15" s="9" t="s">
        <v>7</v>
      </c>
      <c r="B15" s="4">
        <v>5</v>
      </c>
      <c r="C15" s="19">
        <f>B15*100/B3</f>
        <v>0.19500780031201248</v>
      </c>
      <c r="D15" s="4">
        <v>2</v>
      </c>
      <c r="E15" s="18">
        <f>D15*100/D3</f>
        <v>0.13726835964310227</v>
      </c>
      <c r="F15" s="40">
        <v>10</v>
      </c>
      <c r="G15" s="19">
        <f>F15*100/F3</f>
        <v>0.37369207772795215</v>
      </c>
      <c r="H15" s="4">
        <v>32</v>
      </c>
      <c r="I15" s="19">
        <f>H15*100/H3</f>
        <v>3.292181069958848</v>
      </c>
      <c r="J15" s="4">
        <v>2</v>
      </c>
      <c r="K15" s="18">
        <f>J15*100/J3</f>
        <v>0.055975370836831795</v>
      </c>
      <c r="L15" s="4">
        <v>1</v>
      </c>
      <c r="M15" s="18">
        <f>L15*100/L3</f>
        <v>0.13157894736842105</v>
      </c>
      <c r="N15" s="4">
        <v>7</v>
      </c>
      <c r="O15" s="19">
        <f>N15*100/N3</f>
        <v>0.3396409509946628</v>
      </c>
      <c r="P15" s="4">
        <v>11</v>
      </c>
      <c r="Q15" s="19">
        <f>P15*100/P3</f>
        <v>0.4448038819247877</v>
      </c>
      <c r="R15" s="4">
        <v>8</v>
      </c>
      <c r="S15" s="19">
        <f>R15*100/R3</f>
        <v>0.5181347150259067</v>
      </c>
      <c r="T15" s="4">
        <v>6</v>
      </c>
      <c r="U15" s="19">
        <f>T15*100/T3</f>
        <v>0.30410542321338063</v>
      </c>
      <c r="V15" s="4">
        <v>20</v>
      </c>
      <c r="W15" s="18">
        <f>V15*100/V3</f>
        <v>1.0121457489878543</v>
      </c>
      <c r="X15" s="4"/>
      <c r="Y15" s="19">
        <f>X15*100/X3</f>
        <v>0</v>
      </c>
      <c r="Z15" s="4">
        <v>7</v>
      </c>
      <c r="AA15" s="18">
        <f>Z15*100/Z3</f>
        <v>0.39886039886039887</v>
      </c>
      <c r="AB15" s="4">
        <v>0</v>
      </c>
      <c r="AC15" s="19">
        <f>AB15*100/AB3</f>
        <v>0</v>
      </c>
      <c r="AD15" s="4">
        <f t="shared" si="0"/>
        <v>111</v>
      </c>
      <c r="AE15" s="20">
        <f t="shared" si="1"/>
        <v>0.5145281960610114</v>
      </c>
    </row>
    <row r="16" spans="1:31" ht="45.75" thickBot="1">
      <c r="A16" s="9" t="s">
        <v>8</v>
      </c>
      <c r="B16" s="4">
        <v>31</v>
      </c>
      <c r="C16" s="19">
        <f>B16*100/B3</f>
        <v>1.2090483619344774</v>
      </c>
      <c r="D16" s="4">
        <v>33</v>
      </c>
      <c r="E16" s="19">
        <f>D16*100/D3</f>
        <v>2.264927934111187</v>
      </c>
      <c r="F16" s="40">
        <v>81</v>
      </c>
      <c r="G16" s="19">
        <f>F16*100/F3</f>
        <v>3.0269058295964126</v>
      </c>
      <c r="H16" s="4">
        <v>35</v>
      </c>
      <c r="I16" s="19">
        <f>H16*100/H3</f>
        <v>3.60082304526749</v>
      </c>
      <c r="J16" s="4">
        <v>36</v>
      </c>
      <c r="K16" s="19">
        <f>J16*100/J3</f>
        <v>1.0075566750629723</v>
      </c>
      <c r="L16" s="4">
        <v>4</v>
      </c>
      <c r="M16" s="19">
        <f>L16*100/L3</f>
        <v>0.5263157894736842</v>
      </c>
      <c r="N16" s="4">
        <v>47</v>
      </c>
      <c r="O16" s="19">
        <f>N16*100/N3</f>
        <v>2.2804463852498786</v>
      </c>
      <c r="P16" s="4">
        <v>49</v>
      </c>
      <c r="Q16" s="19">
        <f>P16*100/P3</f>
        <v>1.9813991103922362</v>
      </c>
      <c r="R16" s="4">
        <v>39</v>
      </c>
      <c r="S16" s="19">
        <f>R16*100/R3</f>
        <v>2.5259067357512954</v>
      </c>
      <c r="T16" s="4">
        <v>56</v>
      </c>
      <c r="U16" s="19">
        <f>T16*100/T3</f>
        <v>2.8383172833248858</v>
      </c>
      <c r="V16" s="4">
        <v>45</v>
      </c>
      <c r="W16" s="19">
        <f>V16*100/V3</f>
        <v>2.277327935222672</v>
      </c>
      <c r="X16" s="4">
        <v>20</v>
      </c>
      <c r="Y16" s="19">
        <f>X16*100/X3</f>
        <v>0.8775778850372971</v>
      </c>
      <c r="Z16" s="4">
        <v>50</v>
      </c>
      <c r="AA16" s="19">
        <f>Z16*100/Z3</f>
        <v>2.849002849002849</v>
      </c>
      <c r="AB16" s="4">
        <v>2</v>
      </c>
      <c r="AC16" s="19">
        <f>AB16*100/AB3</f>
        <v>1.4598540145985401</v>
      </c>
      <c r="AD16" s="4">
        <f t="shared" si="0"/>
        <v>528</v>
      </c>
      <c r="AE16" s="20">
        <f t="shared" si="1"/>
        <v>2.0518149881447054</v>
      </c>
    </row>
    <row r="17" spans="1:33" ht="15.75" thickBot="1">
      <c r="A17" s="9" t="s">
        <v>9</v>
      </c>
      <c r="B17" s="4">
        <v>12</v>
      </c>
      <c r="C17" s="19">
        <f>B17*100/B3</f>
        <v>0.46801872074882994</v>
      </c>
      <c r="D17" s="4">
        <v>20</v>
      </c>
      <c r="E17" s="19">
        <f>D17*100/D3</f>
        <v>1.3726835964310227</v>
      </c>
      <c r="F17" s="40">
        <v>41</v>
      </c>
      <c r="G17" s="19">
        <f>F17*100/F3</f>
        <v>1.5321375186846038</v>
      </c>
      <c r="H17" s="4">
        <v>20</v>
      </c>
      <c r="I17" s="19">
        <f>H17*100/H3</f>
        <v>2.05761316872428</v>
      </c>
      <c r="J17" s="4">
        <v>24</v>
      </c>
      <c r="K17" s="19">
        <f>J17*100/J3</f>
        <v>0.6717044500419815</v>
      </c>
      <c r="L17" s="4">
        <v>0</v>
      </c>
      <c r="M17" s="19">
        <f>L17*100/L3</f>
        <v>0</v>
      </c>
      <c r="N17" s="4">
        <v>24</v>
      </c>
      <c r="O17" s="19">
        <f>N17*100/N3</f>
        <v>1.1644832605531295</v>
      </c>
      <c r="P17" s="4">
        <v>5</v>
      </c>
      <c r="Q17" s="19">
        <f>P17*100/P3</f>
        <v>0.2021835826930853</v>
      </c>
      <c r="R17" s="4">
        <v>18</v>
      </c>
      <c r="S17" s="19">
        <f>R17*100/R3</f>
        <v>1.16580310880829</v>
      </c>
      <c r="T17" s="4">
        <v>13</v>
      </c>
      <c r="U17" s="19">
        <f>T17*100/T3</f>
        <v>0.6588950836289914</v>
      </c>
      <c r="V17" s="4">
        <v>25</v>
      </c>
      <c r="W17" s="19">
        <f>V17*100/V3</f>
        <v>1.2651821862348178</v>
      </c>
      <c r="X17" s="4">
        <v>8</v>
      </c>
      <c r="Y17" s="19">
        <f>X17*100/X3</f>
        <v>0.3510311540149188</v>
      </c>
      <c r="Z17" s="4">
        <v>34</v>
      </c>
      <c r="AA17" s="19">
        <f>Z17*100/Z3</f>
        <v>1.9373219373219372</v>
      </c>
      <c r="AB17" s="4">
        <v>0</v>
      </c>
      <c r="AC17" s="19">
        <f>AB17*100/AB3</f>
        <v>0</v>
      </c>
      <c r="AD17" s="4">
        <f t="shared" si="0"/>
        <v>244</v>
      </c>
      <c r="AE17" s="20">
        <f t="shared" si="1"/>
        <v>0.9176469834204205</v>
      </c>
      <c r="AG17" s="26"/>
    </row>
    <row r="18" spans="1:31" ht="105.75" thickBot="1">
      <c r="A18" s="9" t="s">
        <v>10</v>
      </c>
      <c r="B18" s="4">
        <v>19</v>
      </c>
      <c r="C18" s="19">
        <f>B18*100/B3</f>
        <v>0.7410296411856474</v>
      </c>
      <c r="D18" s="4">
        <v>13</v>
      </c>
      <c r="E18" s="18">
        <f>D18*100/D3</f>
        <v>0.8922443376801648</v>
      </c>
      <c r="F18" s="40">
        <v>40</v>
      </c>
      <c r="G18" s="19">
        <f>F18*100/F3</f>
        <v>1.4947683109118086</v>
      </c>
      <c r="H18" s="4">
        <v>15</v>
      </c>
      <c r="I18" s="19">
        <f>H18*100/H3</f>
        <v>1.5432098765432098</v>
      </c>
      <c r="J18" s="4">
        <v>12</v>
      </c>
      <c r="K18" s="19">
        <f>J18*100/J3</f>
        <v>0.33585222502099077</v>
      </c>
      <c r="L18" s="4">
        <v>4</v>
      </c>
      <c r="M18" s="19">
        <f>L18*100/L3</f>
        <v>0.5263157894736842</v>
      </c>
      <c r="N18" s="4">
        <v>23</v>
      </c>
      <c r="O18" s="19">
        <f>N18*100/N3</f>
        <v>1.1159631246967492</v>
      </c>
      <c r="P18" s="4">
        <v>44</v>
      </c>
      <c r="Q18" s="19">
        <f>P18*100/P3</f>
        <v>1.7792155276991508</v>
      </c>
      <c r="R18" s="4">
        <v>21</v>
      </c>
      <c r="S18" s="18">
        <f>R18*100/R3</f>
        <v>1.3601036269430051</v>
      </c>
      <c r="T18" s="4">
        <v>43</v>
      </c>
      <c r="U18" s="19">
        <f>T18*100/T3</f>
        <v>2.1794221996958947</v>
      </c>
      <c r="V18" s="4">
        <v>20</v>
      </c>
      <c r="W18" s="19">
        <f>V18*100/V3</f>
        <v>1.0121457489878543</v>
      </c>
      <c r="X18" s="4">
        <v>12</v>
      </c>
      <c r="Y18" s="19">
        <f>X18*100/X3</f>
        <v>0.5265467310223783</v>
      </c>
      <c r="Z18" s="4">
        <v>16</v>
      </c>
      <c r="AA18" s="19">
        <f>Z18*100/Z3</f>
        <v>0.9116809116809117</v>
      </c>
      <c r="AB18" s="4">
        <v>2</v>
      </c>
      <c r="AC18" s="19">
        <f>AB18*100/AB3</f>
        <v>1.4598540145985401</v>
      </c>
      <c r="AD18" s="4">
        <f t="shared" si="0"/>
        <v>284</v>
      </c>
      <c r="AE18" s="20">
        <f t="shared" si="1"/>
        <v>1.1341680047242853</v>
      </c>
    </row>
    <row r="19" spans="1:31" ht="30.75" thickBot="1">
      <c r="A19" s="12" t="s">
        <v>11</v>
      </c>
      <c r="B19" s="13">
        <f aca="true" t="shared" si="2" ref="B19:N19">B20+B21</f>
        <v>2564</v>
      </c>
      <c r="C19" s="13"/>
      <c r="D19" s="13">
        <f t="shared" si="2"/>
        <v>1104</v>
      </c>
      <c r="E19" s="13"/>
      <c r="F19" s="13">
        <f>F20+F21</f>
        <v>2728</v>
      </c>
      <c r="G19" s="13"/>
      <c r="H19" s="13">
        <f t="shared" si="2"/>
        <v>842</v>
      </c>
      <c r="I19" s="13"/>
      <c r="J19" s="13">
        <f t="shared" si="2"/>
        <v>3561</v>
      </c>
      <c r="K19" s="13"/>
      <c r="L19" s="13">
        <f t="shared" si="2"/>
        <v>760</v>
      </c>
      <c r="M19" s="13"/>
      <c r="N19" s="13">
        <f t="shared" si="2"/>
        <v>993</v>
      </c>
      <c r="O19" s="13"/>
      <c r="P19" s="13">
        <f>P20+P21</f>
        <v>2068</v>
      </c>
      <c r="Q19" s="13"/>
      <c r="R19" s="13">
        <f>R20+R21</f>
        <v>1361</v>
      </c>
      <c r="S19" s="13"/>
      <c r="T19" s="13">
        <f>T20+T21</f>
        <v>1973</v>
      </c>
      <c r="U19" s="13"/>
      <c r="V19" s="13">
        <f>V20+V21</f>
        <v>1976</v>
      </c>
      <c r="W19" s="13"/>
      <c r="X19" s="13">
        <f>X20+X21</f>
        <v>1921</v>
      </c>
      <c r="Y19" s="13"/>
      <c r="Z19" s="13">
        <f>Z20+Z21</f>
        <v>1637</v>
      </c>
      <c r="AA19" s="13"/>
      <c r="AB19" s="13">
        <f>AB20+AB21</f>
        <v>135</v>
      </c>
      <c r="AC19" s="21"/>
      <c r="AD19" s="13">
        <f>AB19+Z19+X19+V19+T19+R19+P19+N19+L19+J19+H19+F19+D19+B19</f>
        <v>23623</v>
      </c>
      <c r="AE19" s="14"/>
    </row>
    <row r="20" spans="1:31" ht="15.75" thickBot="1">
      <c r="A20" s="9" t="s">
        <v>12</v>
      </c>
      <c r="B20" s="4">
        <v>2161</v>
      </c>
      <c r="C20" s="19">
        <f>B20*100/B19</f>
        <v>84.2823712948518</v>
      </c>
      <c r="D20" s="4">
        <v>789</v>
      </c>
      <c r="E20" s="19">
        <f>D20*100/D19</f>
        <v>71.46739130434783</v>
      </c>
      <c r="F20" s="40">
        <v>2181</v>
      </c>
      <c r="G20" s="19">
        <f>F20*100/F19</f>
        <v>79.94868035190616</v>
      </c>
      <c r="H20" s="4">
        <v>705</v>
      </c>
      <c r="I20" s="19">
        <f>H20*100/H19</f>
        <v>83.729216152019</v>
      </c>
      <c r="J20" s="4">
        <v>3005</v>
      </c>
      <c r="K20" s="19">
        <f>J20*100/J19</f>
        <v>84.38640831227184</v>
      </c>
      <c r="L20" s="4">
        <v>637</v>
      </c>
      <c r="M20" s="19">
        <f>L20*100/L19</f>
        <v>83.8157894736842</v>
      </c>
      <c r="N20" s="4">
        <v>652</v>
      </c>
      <c r="O20" s="19">
        <f>N20*100/N19</f>
        <v>65.65961732124875</v>
      </c>
      <c r="P20" s="4">
        <v>1266</v>
      </c>
      <c r="Q20" s="19">
        <f>P20*100/P19</f>
        <v>61.21856866537718</v>
      </c>
      <c r="R20" s="4">
        <v>1011</v>
      </c>
      <c r="S20" s="19">
        <f>R20*100/R19</f>
        <v>74.2836149889787</v>
      </c>
      <c r="T20" s="4">
        <v>1498</v>
      </c>
      <c r="U20" s="19">
        <f>T20*100/T19</f>
        <v>75.9249873289407</v>
      </c>
      <c r="V20" s="4">
        <v>1300</v>
      </c>
      <c r="W20" s="19">
        <f>V20*100/V19</f>
        <v>65.78947368421052</v>
      </c>
      <c r="X20" s="4">
        <v>1597</v>
      </c>
      <c r="Y20" s="19">
        <f>X20*100/X19</f>
        <v>83.13378448724623</v>
      </c>
      <c r="Z20" s="4">
        <v>1212</v>
      </c>
      <c r="AA20" s="19">
        <f>Z20*100/Z19</f>
        <v>74.03787416004887</v>
      </c>
      <c r="AB20" s="4">
        <v>71</v>
      </c>
      <c r="AC20" s="19">
        <f>AB20*100/AB19</f>
        <v>52.592592592592595</v>
      </c>
      <c r="AD20" s="4">
        <f t="shared" si="0"/>
        <v>18085</v>
      </c>
      <c r="AE20" s="20">
        <f>AD20*100/AD19</f>
        <v>76.55674554459637</v>
      </c>
    </row>
    <row r="21" spans="1:31" ht="30.75" thickBot="1">
      <c r="A21" s="9" t="s">
        <v>13</v>
      </c>
      <c r="B21" s="4">
        <v>403</v>
      </c>
      <c r="C21" s="19">
        <f>B21*100/B20</f>
        <v>18.64877371587228</v>
      </c>
      <c r="D21" s="4">
        <v>315</v>
      </c>
      <c r="E21" s="19">
        <f>D21*100/D19</f>
        <v>28.532608695652176</v>
      </c>
      <c r="F21" s="40">
        <v>547</v>
      </c>
      <c r="G21" s="19">
        <f>F21*100/F19</f>
        <v>20.05131964809384</v>
      </c>
      <c r="H21" s="4">
        <v>137</v>
      </c>
      <c r="I21" s="19">
        <f>H21*100/H19</f>
        <v>16.270783847980997</v>
      </c>
      <c r="J21" s="4">
        <v>556</v>
      </c>
      <c r="K21" s="19">
        <f>J21*100/J19</f>
        <v>15.613591687728166</v>
      </c>
      <c r="L21" s="4">
        <v>123</v>
      </c>
      <c r="M21" s="19">
        <f>L21*100/L19</f>
        <v>16.18421052631579</v>
      </c>
      <c r="N21" s="4">
        <v>341</v>
      </c>
      <c r="O21" s="19">
        <f>N21*100/N19</f>
        <v>34.34038267875126</v>
      </c>
      <c r="P21" s="4">
        <v>802</v>
      </c>
      <c r="Q21" s="19">
        <f>P21*100/P19</f>
        <v>38.78143133462282</v>
      </c>
      <c r="R21" s="4">
        <v>350</v>
      </c>
      <c r="S21" s="19">
        <f>R21*100/R19</f>
        <v>25.71638501102131</v>
      </c>
      <c r="T21" s="4">
        <v>475</v>
      </c>
      <c r="U21" s="19">
        <f>T21*100/T19</f>
        <v>24.0750126710593</v>
      </c>
      <c r="V21" s="4">
        <v>676</v>
      </c>
      <c r="W21" s="19">
        <f>X21*100/V19</f>
        <v>16.39676113360324</v>
      </c>
      <c r="X21" s="4">
        <v>324</v>
      </c>
      <c r="Y21" s="19">
        <f>X21*100/X19</f>
        <v>16.866215512753776</v>
      </c>
      <c r="Z21" s="4">
        <v>425</v>
      </c>
      <c r="AA21" s="19">
        <f>Z21*100/Z19</f>
        <v>25.96212583995113</v>
      </c>
      <c r="AB21" s="4">
        <v>64</v>
      </c>
      <c r="AC21" s="19">
        <f>AB21*100/AB19</f>
        <v>47.407407407407405</v>
      </c>
      <c r="AD21" s="4">
        <f t="shared" si="0"/>
        <v>5538</v>
      </c>
      <c r="AE21" s="20">
        <f>AD21*100/AD19</f>
        <v>23.443254455403633</v>
      </c>
    </row>
    <row r="22" spans="1:31" ht="45.75" thickBot="1">
      <c r="A22" s="9" t="s">
        <v>14</v>
      </c>
      <c r="B22" s="4">
        <v>129</v>
      </c>
      <c r="C22" s="19">
        <f>B22*100/B19</f>
        <v>5.031201248049922</v>
      </c>
      <c r="D22" s="4">
        <v>444</v>
      </c>
      <c r="E22" s="19">
        <f>D22*100/D19</f>
        <v>40.21739130434783</v>
      </c>
      <c r="F22" s="40">
        <v>439</v>
      </c>
      <c r="G22" s="19">
        <f>F22*100/F19</f>
        <v>16.092375366568916</v>
      </c>
      <c r="H22" s="4">
        <v>161</v>
      </c>
      <c r="I22" s="19">
        <f>H22*100/H19</f>
        <v>19.121140142517813</v>
      </c>
      <c r="J22" s="4">
        <v>144</v>
      </c>
      <c r="K22" s="19">
        <f>J22*100/J19</f>
        <v>4.043807919123841</v>
      </c>
      <c r="L22" s="4">
        <v>28</v>
      </c>
      <c r="M22" s="19">
        <f>L22*100/L19</f>
        <v>3.6842105263157894</v>
      </c>
      <c r="N22" s="4">
        <v>363</v>
      </c>
      <c r="O22" s="19">
        <f>N22*100/N19</f>
        <v>36.5558912386707</v>
      </c>
      <c r="P22" s="4">
        <v>903</v>
      </c>
      <c r="Q22" s="19">
        <f>P22*100/P19</f>
        <v>43.665377176015475</v>
      </c>
      <c r="R22" s="4">
        <v>162</v>
      </c>
      <c r="S22" s="19">
        <f>R22*100/R19</f>
        <v>11.903012490815577</v>
      </c>
      <c r="T22" s="4">
        <v>367</v>
      </c>
      <c r="U22" s="19">
        <f>T22*100/T19</f>
        <v>18.60111505321845</v>
      </c>
      <c r="V22" s="4">
        <v>470</v>
      </c>
      <c r="W22" s="19">
        <f>X22*100/V19</f>
        <v>9.615384615384615</v>
      </c>
      <c r="X22" s="4">
        <v>190</v>
      </c>
      <c r="Y22" s="19">
        <f>X22*100/X19</f>
        <v>9.890681936491411</v>
      </c>
      <c r="Z22" s="4">
        <v>438</v>
      </c>
      <c r="AA22" s="19">
        <f>Z22*100/Z19</f>
        <v>26.75626145387905</v>
      </c>
      <c r="AB22" s="4">
        <v>100</v>
      </c>
      <c r="AC22" s="19">
        <f>AB22*100/AB19</f>
        <v>74.07407407407408</v>
      </c>
      <c r="AD22" s="4">
        <f t="shared" si="0"/>
        <v>4338</v>
      </c>
      <c r="AE22" s="20">
        <f>AD22*100/AD19</f>
        <v>18.363459340473266</v>
      </c>
    </row>
    <row r="23" spans="1:31" s="37" customFormat="1" ht="60.75" thickBot="1">
      <c r="A23" s="33" t="s">
        <v>40</v>
      </c>
      <c r="B23" s="34">
        <v>416</v>
      </c>
      <c r="C23" s="35">
        <f>B23*100/B3</f>
        <v>16.224648985959437</v>
      </c>
      <c r="D23" s="44">
        <v>1312</v>
      </c>
      <c r="E23" s="35">
        <f>D23*100/D3</f>
        <v>90.04804392587509</v>
      </c>
      <c r="F23" s="41">
        <v>552</v>
      </c>
      <c r="G23" s="35">
        <f>F23*100/F3</f>
        <v>20.62780269058296</v>
      </c>
      <c r="H23" s="44">
        <v>171</v>
      </c>
      <c r="I23" s="35">
        <f>H23*100/H3</f>
        <v>17.59259259259259</v>
      </c>
      <c r="J23" s="34">
        <v>187</v>
      </c>
      <c r="K23" s="35">
        <f>J23*100/J3</f>
        <v>5.2336971732437725</v>
      </c>
      <c r="L23" s="34">
        <v>43</v>
      </c>
      <c r="M23" s="35">
        <f>L23*100/L3</f>
        <v>5.657894736842105</v>
      </c>
      <c r="N23" s="44">
        <v>1099</v>
      </c>
      <c r="O23" s="35">
        <f>N23*100/N3</f>
        <v>53.323629306162054</v>
      </c>
      <c r="P23" s="44">
        <v>999</v>
      </c>
      <c r="Q23" s="35">
        <f>P23*100/P3</f>
        <v>40.39627982207845</v>
      </c>
      <c r="R23" s="44">
        <v>395</v>
      </c>
      <c r="S23" s="35">
        <f>R23*100/R3</f>
        <v>25.582901554404145</v>
      </c>
      <c r="T23" s="34">
        <v>711</v>
      </c>
      <c r="U23" s="35">
        <f>T23*100/T3</f>
        <v>36.036492650785604</v>
      </c>
      <c r="V23" s="34">
        <v>650</v>
      </c>
      <c r="W23" s="35">
        <f>V23*100/V3</f>
        <v>32.89473684210526</v>
      </c>
      <c r="X23" s="34">
        <v>234</v>
      </c>
      <c r="Y23" s="35">
        <f>X23*100/X3</f>
        <v>10.267661254936376</v>
      </c>
      <c r="Z23" s="44">
        <v>483</v>
      </c>
      <c r="AA23" s="35">
        <f>Z23*100/Z3</f>
        <v>27.521367521367523</v>
      </c>
      <c r="AB23" s="34">
        <v>137</v>
      </c>
      <c r="AC23" s="35">
        <f>AB23*100/AB3</f>
        <v>100</v>
      </c>
      <c r="AD23" s="34">
        <f>AB23+Z23+X23+V23+T23+R23+P23+N23+L23+J23+H23+F23+D23+B23</f>
        <v>7389</v>
      </c>
      <c r="AE23" s="20">
        <f>AD23*100/AD3</f>
        <v>28.202290076335878</v>
      </c>
    </row>
    <row r="24" spans="1:31" ht="30.75" thickBot="1">
      <c r="A24" s="9" t="s">
        <v>15</v>
      </c>
      <c r="B24" s="4">
        <v>724</v>
      </c>
      <c r="C24" s="19">
        <f>B24*100/B19</f>
        <v>28.237129485179405</v>
      </c>
      <c r="D24" s="4">
        <v>523</v>
      </c>
      <c r="E24" s="19">
        <f>D24*100/D19</f>
        <v>47.3731884057971</v>
      </c>
      <c r="F24" s="40">
        <v>527</v>
      </c>
      <c r="G24" s="19">
        <f>F24*100/F19</f>
        <v>19.318181818181817</v>
      </c>
      <c r="H24" s="4">
        <v>315</v>
      </c>
      <c r="I24" s="11">
        <f>H24*100/H19</f>
        <v>37.410926365795724</v>
      </c>
      <c r="J24" s="4">
        <v>918</v>
      </c>
      <c r="K24" s="19">
        <f>J24*100/J19</f>
        <v>25.77927548441449</v>
      </c>
      <c r="L24" s="4">
        <v>126</v>
      </c>
      <c r="M24" s="19">
        <f>L24*100/L19</f>
        <v>16.57894736842105</v>
      </c>
      <c r="N24" s="4">
        <v>343</v>
      </c>
      <c r="O24" s="19">
        <f>N24*100/N19</f>
        <v>34.541792547834845</v>
      </c>
      <c r="P24" s="4">
        <v>1349</v>
      </c>
      <c r="Q24" s="19">
        <f>P24*100/P19</f>
        <v>65.2321083172147</v>
      </c>
      <c r="R24" s="4">
        <v>420</v>
      </c>
      <c r="S24" s="19">
        <f>R24*100/R19</f>
        <v>30.85966201322557</v>
      </c>
      <c r="T24" s="4">
        <v>418</v>
      </c>
      <c r="U24" s="19">
        <f>T24*100/T19</f>
        <v>21.186011150532185</v>
      </c>
      <c r="V24" s="4">
        <v>400</v>
      </c>
      <c r="W24" s="19">
        <f>X24*100/V19</f>
        <v>14.827935222672064</v>
      </c>
      <c r="X24" s="4">
        <v>293</v>
      </c>
      <c r="Y24" s="19">
        <f>X24*100/X20</f>
        <v>18.346900438321853</v>
      </c>
      <c r="Z24" s="4">
        <v>764</v>
      </c>
      <c r="AA24" s="19">
        <f>Z24*100/Z19</f>
        <v>46.6707391569945</v>
      </c>
      <c r="AB24" s="4">
        <v>52</v>
      </c>
      <c r="AC24" s="19">
        <f>AB24*100/AB19</f>
        <v>38.51851851851852</v>
      </c>
      <c r="AD24" s="4">
        <f t="shared" si="0"/>
        <v>7172</v>
      </c>
      <c r="AE24" s="20">
        <f>AD24*100/AD19</f>
        <v>30.360242136900478</v>
      </c>
    </row>
    <row r="25" spans="1:31" s="37" customFormat="1" ht="60.75" thickBot="1">
      <c r="A25" s="33" t="s">
        <v>40</v>
      </c>
      <c r="B25" s="34">
        <v>2546</v>
      </c>
      <c r="C25" s="35">
        <f>B25*100/B3</f>
        <v>99.29797191887675</v>
      </c>
      <c r="D25" s="44">
        <v>2024</v>
      </c>
      <c r="E25" s="35">
        <f>D25*100/D3</f>
        <v>138.91557995881948</v>
      </c>
      <c r="F25" s="41">
        <v>890</v>
      </c>
      <c r="G25" s="35">
        <f>F25*100/F3</f>
        <v>33.25859491778774</v>
      </c>
      <c r="H25" s="44">
        <v>335</v>
      </c>
      <c r="I25" s="34">
        <f>H25*100/H3</f>
        <v>34.465020576131685</v>
      </c>
      <c r="J25" s="34">
        <v>952</v>
      </c>
      <c r="K25" s="35">
        <f>J25*100/J3</f>
        <v>26.644276518331935</v>
      </c>
      <c r="L25" s="34">
        <v>165</v>
      </c>
      <c r="M25" s="35">
        <f>L25*100/L3</f>
        <v>21.710526315789473</v>
      </c>
      <c r="N25" s="44">
        <v>1055</v>
      </c>
      <c r="O25" s="35">
        <f>N25*100/N3</f>
        <v>51.18874332848132</v>
      </c>
      <c r="P25" s="44">
        <v>1426</v>
      </c>
      <c r="Q25" s="35">
        <f>P25*100/P3</f>
        <v>57.662757784067935</v>
      </c>
      <c r="R25" s="44">
        <v>902</v>
      </c>
      <c r="S25" s="35">
        <f>R25*100/R3</f>
        <v>58.41968911917098</v>
      </c>
      <c r="T25" s="34">
        <v>754</v>
      </c>
      <c r="U25" s="35">
        <f>T25*100/T3</f>
        <v>38.215914850481504</v>
      </c>
      <c r="V25" s="34">
        <v>646</v>
      </c>
      <c r="W25" s="35">
        <f>V25*100/V3</f>
        <v>32.69230769230769</v>
      </c>
      <c r="X25" s="34">
        <v>356</v>
      </c>
      <c r="Y25" s="35">
        <f>X25*100/X3</f>
        <v>15.620886353663888</v>
      </c>
      <c r="Z25" s="44">
        <v>774</v>
      </c>
      <c r="AA25" s="35">
        <f>Z25*100/Z3</f>
        <v>44.1025641025641</v>
      </c>
      <c r="AB25" s="34">
        <v>52</v>
      </c>
      <c r="AC25" s="35">
        <f>AB25*100/AB3</f>
        <v>37.956204379562045</v>
      </c>
      <c r="AD25" s="34">
        <f>AB25+Z25+X25+V25+T25+R25+P25+N25+L25+J25+H25+F25+D25+B25</f>
        <v>12877</v>
      </c>
      <c r="AE25" s="20">
        <f>AD25*100/AD3</f>
        <v>49.14885496183206</v>
      </c>
    </row>
    <row r="26" spans="1:31" ht="30.75" thickBot="1">
      <c r="A26" s="9" t="s">
        <v>16</v>
      </c>
      <c r="B26" s="4">
        <v>3</v>
      </c>
      <c r="C26" s="19">
        <f>B26*100/B19</f>
        <v>0.11700468018720749</v>
      </c>
      <c r="D26" s="4">
        <v>33</v>
      </c>
      <c r="E26" s="19">
        <f>D26*100/D19</f>
        <v>2.989130434782609</v>
      </c>
      <c r="F26" s="40">
        <v>4</v>
      </c>
      <c r="G26" s="18">
        <f>F26*100/F19</f>
        <v>0.1466275659824047</v>
      </c>
      <c r="H26" s="4">
        <v>16</v>
      </c>
      <c r="I26" s="19">
        <f>H26*100/H19</f>
        <v>1.9002375296912113</v>
      </c>
      <c r="J26" s="4">
        <v>12</v>
      </c>
      <c r="K26" s="19">
        <f>J26*100/J19</f>
        <v>0.33698399326032014</v>
      </c>
      <c r="L26" s="4">
        <v>3</v>
      </c>
      <c r="M26" s="11">
        <f>L26*100/L19</f>
        <v>0.39473684210526316</v>
      </c>
      <c r="N26" s="4">
        <v>15</v>
      </c>
      <c r="O26" s="19">
        <f>N26*100/N19</f>
        <v>1.5105740181268883</v>
      </c>
      <c r="P26" s="4">
        <v>24</v>
      </c>
      <c r="Q26" s="19">
        <f>P26*100/P19</f>
        <v>1.1605415860735009</v>
      </c>
      <c r="R26" s="4">
        <v>19</v>
      </c>
      <c r="S26" s="19">
        <f>R26*100/R19</f>
        <v>1.396032329169728</v>
      </c>
      <c r="T26" s="4">
        <v>19</v>
      </c>
      <c r="U26" s="19">
        <f>T26*100/T19</f>
        <v>0.963000506842372</v>
      </c>
      <c r="V26" s="4">
        <v>10</v>
      </c>
      <c r="W26" s="19">
        <f>X26*100/V19</f>
        <v>0.15182186234817813</v>
      </c>
      <c r="X26" s="4">
        <v>3</v>
      </c>
      <c r="Y26" s="19">
        <f>X26*100/X21</f>
        <v>0.9259259259259259</v>
      </c>
      <c r="Z26" s="4">
        <v>18</v>
      </c>
      <c r="AA26" s="18">
        <f>Z26*100/Z19</f>
        <v>1.0995723885155773</v>
      </c>
      <c r="AB26" s="4">
        <v>62</v>
      </c>
      <c r="AC26" s="19">
        <f>AB26*100/AB19</f>
        <v>45.925925925925924</v>
      </c>
      <c r="AD26" s="4">
        <f t="shared" si="0"/>
        <v>241</v>
      </c>
      <c r="AE26" s="20">
        <f>AD26*100/AD19</f>
        <v>1.020192185581848</v>
      </c>
    </row>
    <row r="27" spans="1:31" s="37" customFormat="1" ht="60.75" thickBot="1">
      <c r="A27" s="33" t="s">
        <v>40</v>
      </c>
      <c r="B27" s="34">
        <v>5</v>
      </c>
      <c r="C27" s="35">
        <f>B27*100/B3</f>
        <v>0.19500780031201248</v>
      </c>
      <c r="D27" s="44">
        <v>150</v>
      </c>
      <c r="E27" s="35">
        <f>D27*100/D3</f>
        <v>10.29512697323267</v>
      </c>
      <c r="F27" s="41">
        <v>9</v>
      </c>
      <c r="G27" s="38">
        <f>F27*100/F3</f>
        <v>0.336322869955157</v>
      </c>
      <c r="H27" s="44">
        <v>18</v>
      </c>
      <c r="I27" s="35">
        <f>H27*100/H3</f>
        <v>1.8518518518518519</v>
      </c>
      <c r="J27" s="34">
        <v>12</v>
      </c>
      <c r="K27" s="35">
        <f>J27*100/J3</f>
        <v>0.33585222502099077</v>
      </c>
      <c r="L27" s="34">
        <v>3</v>
      </c>
      <c r="M27" s="38">
        <f>L27*100/L3</f>
        <v>0.39473684210526316</v>
      </c>
      <c r="N27" s="44">
        <v>46</v>
      </c>
      <c r="O27" s="35">
        <f>N27*100/N3</f>
        <v>2.2319262493934984</v>
      </c>
      <c r="P27" s="44">
        <v>48</v>
      </c>
      <c r="Q27" s="35">
        <f>P27*100/P3</f>
        <v>1.9409623938536191</v>
      </c>
      <c r="R27" s="44">
        <v>30</v>
      </c>
      <c r="S27" s="35">
        <f>R27*100/R3</f>
        <v>1.9430051813471503</v>
      </c>
      <c r="T27" s="34">
        <v>25</v>
      </c>
      <c r="U27" s="35">
        <f>T27*100/T3</f>
        <v>1.2671059300557526</v>
      </c>
      <c r="V27" s="34">
        <v>15</v>
      </c>
      <c r="W27" s="35">
        <f>V27*100/V3</f>
        <v>0.7591093117408907</v>
      </c>
      <c r="X27" s="34">
        <v>7</v>
      </c>
      <c r="Y27" s="35">
        <f>X27*100/X3</f>
        <v>0.307152259763054</v>
      </c>
      <c r="Z27" s="44">
        <v>18</v>
      </c>
      <c r="AA27" s="38">
        <f>Z27*100/Z3</f>
        <v>1.0256410256410255</v>
      </c>
      <c r="AB27" s="34">
        <v>62</v>
      </c>
      <c r="AC27" s="35">
        <f>AB27*100/AB3</f>
        <v>45.25547445255474</v>
      </c>
      <c r="AD27" s="34">
        <f>AB27+Z27+X27+V27+T27+R27+P27+N27+L27+J27+H27+F27+D27+B27</f>
        <v>448</v>
      </c>
      <c r="AE27" s="36">
        <f>AD27*100/AD3</f>
        <v>1.7099236641221374</v>
      </c>
    </row>
    <row r="28" spans="1:31" s="1" customFormat="1" ht="45.75" thickBot="1">
      <c r="A28" s="12" t="s">
        <v>17</v>
      </c>
      <c r="B28" s="13">
        <f>(B20*2)+B21</f>
        <v>4725</v>
      </c>
      <c r="C28" s="13"/>
      <c r="D28" s="13">
        <f>D21+(D20*2)</f>
        <v>1893</v>
      </c>
      <c r="E28" s="13"/>
      <c r="F28" s="13">
        <f>F21+(F20*2)</f>
        <v>4909</v>
      </c>
      <c r="G28" s="13"/>
      <c r="H28" s="13">
        <f>H21+(H20*2)</f>
        <v>1547</v>
      </c>
      <c r="I28" s="13"/>
      <c r="J28" s="13">
        <f>J21+(J20*2)</f>
        <v>6566</v>
      </c>
      <c r="K28" s="13"/>
      <c r="L28" s="13">
        <f>L21+(L20*2)</f>
        <v>1397</v>
      </c>
      <c r="M28" s="13"/>
      <c r="N28" s="13">
        <f>N21+(N20*2)</f>
        <v>1645</v>
      </c>
      <c r="O28" s="13"/>
      <c r="P28" s="13">
        <f aca="true" t="shared" si="3" ref="P28:AB28">P21+(P20*2)</f>
        <v>3334</v>
      </c>
      <c r="Q28" s="13"/>
      <c r="R28" s="13">
        <f t="shared" si="3"/>
        <v>2372</v>
      </c>
      <c r="S28" s="13"/>
      <c r="T28" s="13">
        <f t="shared" si="3"/>
        <v>3471</v>
      </c>
      <c r="U28" s="13"/>
      <c r="V28" s="13">
        <f t="shared" si="3"/>
        <v>3276</v>
      </c>
      <c r="W28" s="13"/>
      <c r="X28" s="13">
        <f t="shared" si="3"/>
        <v>3518</v>
      </c>
      <c r="Y28" s="13"/>
      <c r="Z28" s="13">
        <f t="shared" si="3"/>
        <v>2849</v>
      </c>
      <c r="AA28" s="13"/>
      <c r="AB28" s="13">
        <f t="shared" si="3"/>
        <v>206</v>
      </c>
      <c r="AC28" s="21"/>
      <c r="AD28" s="13">
        <f>AB28+Z28+X28+V28+T28+R28+P28+N28+L28+J28+H28+F28+D28+B28</f>
        <v>41708</v>
      </c>
      <c r="AE28" s="16"/>
    </row>
    <row r="29" spans="1:31" ht="60.75" thickBot="1">
      <c r="A29" s="6" t="s">
        <v>18</v>
      </c>
      <c r="B29" s="4">
        <v>426</v>
      </c>
      <c r="C29" s="19">
        <f>B29*100/B28</f>
        <v>9.015873015873016</v>
      </c>
      <c r="D29" s="4">
        <v>314</v>
      </c>
      <c r="E29" s="19">
        <f>D29*100/D28</f>
        <v>16.58742736397253</v>
      </c>
      <c r="F29" s="42">
        <v>536</v>
      </c>
      <c r="G29" s="19">
        <f>F29*100/F28</f>
        <v>10.918720717050316</v>
      </c>
      <c r="H29" s="4">
        <v>443</v>
      </c>
      <c r="I29" s="19">
        <f>H29*100/H28</f>
        <v>28.636069812540402</v>
      </c>
      <c r="J29" s="4">
        <v>608</v>
      </c>
      <c r="K29" s="19">
        <f>J29*100/J28</f>
        <v>9.259823332318001</v>
      </c>
      <c r="L29" s="4">
        <v>98</v>
      </c>
      <c r="M29" s="19">
        <f>L29*100/L28</f>
        <v>7.015032211882605</v>
      </c>
      <c r="N29" s="4">
        <v>505</v>
      </c>
      <c r="O29" s="19">
        <f>N29*100/N28</f>
        <v>30.699088145896656</v>
      </c>
      <c r="P29" s="4">
        <v>900</v>
      </c>
      <c r="Q29" s="19">
        <f>P29*100/P28</f>
        <v>26.994601079784044</v>
      </c>
      <c r="R29" s="4">
        <v>318</v>
      </c>
      <c r="S29" s="19">
        <f>R29*100/R28</f>
        <v>13.406408094435076</v>
      </c>
      <c r="T29" s="4">
        <v>625</v>
      </c>
      <c r="U29" s="19">
        <f>T29*100/T28</f>
        <v>18.00633823105733</v>
      </c>
      <c r="V29" s="4">
        <v>859</v>
      </c>
      <c r="W29" s="19">
        <f>V29*100/V28</f>
        <v>26.22100122100122</v>
      </c>
      <c r="X29" s="4">
        <v>252</v>
      </c>
      <c r="Y29" s="19">
        <f>X29*100/X28</f>
        <v>7.163160886867538</v>
      </c>
      <c r="Z29" s="4">
        <v>654</v>
      </c>
      <c r="AA29" s="19">
        <f>Z29*100/Z28</f>
        <v>22.955422955422957</v>
      </c>
      <c r="AB29" s="4">
        <v>55</v>
      </c>
      <c r="AC29" s="19">
        <f>AB29*100/AB28</f>
        <v>26.699029126213592</v>
      </c>
      <c r="AD29" s="4">
        <f t="shared" si="0"/>
        <v>6593</v>
      </c>
      <c r="AE29" s="20">
        <f>AD29*100/AD28</f>
        <v>15.807518941210319</v>
      </c>
    </row>
    <row r="30" spans="1:31" ht="30.75" thickBot="1">
      <c r="A30" s="9" t="s">
        <v>19</v>
      </c>
      <c r="B30" s="4">
        <v>380</v>
      </c>
      <c r="C30" s="19">
        <f>B30*100/B28</f>
        <v>8.042328042328043</v>
      </c>
      <c r="D30" s="4">
        <v>229</v>
      </c>
      <c r="E30" s="19">
        <f>D30*100/D28</f>
        <v>12.097200211304807</v>
      </c>
      <c r="F30" s="42">
        <v>458</v>
      </c>
      <c r="G30" s="19">
        <f>F30*100/F28</f>
        <v>9.329802403748218</v>
      </c>
      <c r="H30" s="4">
        <v>274</v>
      </c>
      <c r="I30" s="19">
        <f>H30*100/H28</f>
        <v>17.711700064641242</v>
      </c>
      <c r="J30" s="4">
        <v>522</v>
      </c>
      <c r="K30" s="19">
        <f>J30*100/J28</f>
        <v>7.950045689917758</v>
      </c>
      <c r="L30" s="4">
        <v>90</v>
      </c>
      <c r="M30" s="19">
        <f>L30*100/L28</f>
        <v>6.442376521116679</v>
      </c>
      <c r="N30" s="4">
        <v>337</v>
      </c>
      <c r="O30" s="19">
        <f>N30*100/N28</f>
        <v>20.486322188449847</v>
      </c>
      <c r="P30" s="4">
        <v>798</v>
      </c>
      <c r="Q30" s="19">
        <f>P30*100/P28</f>
        <v>23.935212957408517</v>
      </c>
      <c r="R30" s="4">
        <v>242</v>
      </c>
      <c r="S30" s="19">
        <f>R30*100/R28</f>
        <v>10.202360876897133</v>
      </c>
      <c r="T30" s="4">
        <v>558</v>
      </c>
      <c r="U30" s="19">
        <f>T30*100/T28</f>
        <v>16.076058772687986</v>
      </c>
      <c r="V30" s="4">
        <v>500</v>
      </c>
      <c r="W30" s="19">
        <f>V30*100/V28</f>
        <v>15.262515262515263</v>
      </c>
      <c r="X30" s="4">
        <v>234</v>
      </c>
      <c r="Y30" s="19">
        <f>X30*100/X28</f>
        <v>6.651506537805571</v>
      </c>
      <c r="Z30" s="4">
        <v>160</v>
      </c>
      <c r="AA30" s="19">
        <f>Z30*100/Z28</f>
        <v>5.616005616005616</v>
      </c>
      <c r="AB30" s="4">
        <v>31</v>
      </c>
      <c r="AC30" s="19">
        <f>AB30*100/AB28</f>
        <v>15.048543689320388</v>
      </c>
      <c r="AD30" s="4">
        <f t="shared" si="0"/>
        <v>4813</v>
      </c>
      <c r="AE30" s="20">
        <f>AD30*100/AD28</f>
        <v>11.53975256545507</v>
      </c>
    </row>
    <row r="31" spans="1:31" ht="30.75" thickBot="1">
      <c r="A31" s="9" t="s">
        <v>20</v>
      </c>
      <c r="B31" s="4">
        <v>46</v>
      </c>
      <c r="C31" s="19">
        <f>B31*100/B28</f>
        <v>0.9735449735449735</v>
      </c>
      <c r="D31" s="4">
        <v>85</v>
      </c>
      <c r="E31" s="19">
        <f>D31*100/D28</f>
        <v>4.490227152667723</v>
      </c>
      <c r="F31" s="42">
        <v>78</v>
      </c>
      <c r="G31" s="19">
        <f>F31*100/F28</f>
        <v>1.588918313302098</v>
      </c>
      <c r="H31" s="4">
        <v>173</v>
      </c>
      <c r="I31" s="19">
        <f>H31*100/H28</f>
        <v>11.182934712346476</v>
      </c>
      <c r="J31" s="4">
        <v>86</v>
      </c>
      <c r="K31" s="19">
        <f>J31*100/J28</f>
        <v>1.3097776424002436</v>
      </c>
      <c r="L31" s="4">
        <v>8</v>
      </c>
      <c r="M31" s="18">
        <f>L31*100/L28</f>
        <v>0.572655690765927</v>
      </c>
      <c r="N31" s="4">
        <v>168</v>
      </c>
      <c r="O31" s="19">
        <f>N31*100/N28</f>
        <v>10.212765957446809</v>
      </c>
      <c r="P31" s="4">
        <v>102</v>
      </c>
      <c r="Q31" s="19">
        <f>P31*100/P28</f>
        <v>3.059388122375525</v>
      </c>
      <c r="R31" s="4">
        <v>38</v>
      </c>
      <c r="S31" s="19">
        <f>R31*100/R28</f>
        <v>1.6020236087689714</v>
      </c>
      <c r="T31" s="4">
        <v>67</v>
      </c>
      <c r="U31" s="19">
        <f>T31*100/T28</f>
        <v>1.9302794583693461</v>
      </c>
      <c r="V31" s="4">
        <v>359</v>
      </c>
      <c r="W31" s="19">
        <f>V31*100/V28</f>
        <v>10.958485958485959</v>
      </c>
      <c r="X31" s="4">
        <v>3032</v>
      </c>
      <c r="Y31" s="19">
        <f>X31*100/X28</f>
        <v>86.1853325753269</v>
      </c>
      <c r="Z31" s="4">
        <v>247</v>
      </c>
      <c r="AA31" s="19">
        <f>Z31*100/Z28</f>
        <v>8.669708669708669</v>
      </c>
      <c r="AB31" s="4">
        <v>24</v>
      </c>
      <c r="AC31" s="19">
        <f>AB31*100/AB28</f>
        <v>11.650485436893204</v>
      </c>
      <c r="AD31" s="4">
        <f t="shared" si="0"/>
        <v>4513</v>
      </c>
      <c r="AE31" s="20">
        <f>AD31*100/AD28</f>
        <v>10.820466097631149</v>
      </c>
    </row>
    <row r="32" spans="1:31" ht="30.75" thickBot="1">
      <c r="A32" s="9" t="s">
        <v>21</v>
      </c>
      <c r="B32" s="4">
        <v>2375</v>
      </c>
      <c r="C32" s="19">
        <f>B32*100/B28</f>
        <v>50.264550264550266</v>
      </c>
      <c r="D32" s="4">
        <v>355</v>
      </c>
      <c r="E32" s="19">
        <f>D32*100/D28</f>
        <v>18.753301637612257</v>
      </c>
      <c r="F32" s="42">
        <v>1545</v>
      </c>
      <c r="G32" s="19">
        <f>F32*100/F28</f>
        <v>31.472805051945407</v>
      </c>
      <c r="H32" s="4">
        <v>329</v>
      </c>
      <c r="I32" s="19">
        <f>H32*100/H28</f>
        <v>21.266968325791854</v>
      </c>
      <c r="J32" s="4">
        <v>3609</v>
      </c>
      <c r="K32" s="19">
        <f>J32*100/J28</f>
        <v>54.96497106305209</v>
      </c>
      <c r="L32" s="4">
        <v>837</v>
      </c>
      <c r="M32" s="19">
        <f>L32*100/L28</f>
        <v>59.91410164638511</v>
      </c>
      <c r="N32" s="4">
        <v>323</v>
      </c>
      <c r="O32" s="19">
        <f>N32*100/N28</f>
        <v>19.635258358662615</v>
      </c>
      <c r="P32" s="4">
        <v>530</v>
      </c>
      <c r="Q32" s="19">
        <f>P32*100/P28</f>
        <v>15.896820635872825</v>
      </c>
      <c r="R32" s="4">
        <v>520</v>
      </c>
      <c r="S32" s="19">
        <f>R32*100/R28</f>
        <v>21.922428330522767</v>
      </c>
      <c r="T32" s="4">
        <v>923</v>
      </c>
      <c r="U32" s="19">
        <f>T32*100/T28</f>
        <v>26.591760299625467</v>
      </c>
      <c r="V32" s="4">
        <v>900</v>
      </c>
      <c r="W32" s="19">
        <f>V32*100/V28</f>
        <v>27.47252747252747</v>
      </c>
      <c r="X32" s="4">
        <v>2277</v>
      </c>
      <c r="Y32" s="19">
        <f>X32*100/X28</f>
        <v>64.72427515633883</v>
      </c>
      <c r="Z32" s="4">
        <v>532</v>
      </c>
      <c r="AA32" s="19">
        <f>Z32*100/Z28</f>
        <v>18.673218673218674</v>
      </c>
      <c r="AB32" s="4">
        <v>14</v>
      </c>
      <c r="AC32" s="19">
        <f>AB32*100/AB28</f>
        <v>6.796116504854369</v>
      </c>
      <c r="AD32" s="4">
        <f t="shared" si="0"/>
        <v>15069</v>
      </c>
      <c r="AE32" s="20">
        <f>AD32*100/AD28</f>
        <v>36.12975927879543</v>
      </c>
    </row>
    <row r="33" spans="1:31" ht="15.75" thickBot="1">
      <c r="A33" s="9" t="s">
        <v>22</v>
      </c>
      <c r="B33" s="4">
        <v>1303</v>
      </c>
      <c r="C33" s="19">
        <f>B33*100/B28</f>
        <v>27.576719576719576</v>
      </c>
      <c r="D33" s="45">
        <v>1025</v>
      </c>
      <c r="E33" s="19">
        <f>D33*100/D28</f>
        <v>54.14685684099313</v>
      </c>
      <c r="F33" s="42">
        <v>2496</v>
      </c>
      <c r="G33" s="19">
        <f>F33*100/F28</f>
        <v>50.84538602566714</v>
      </c>
      <c r="H33" s="4">
        <v>598</v>
      </c>
      <c r="I33" s="19">
        <f>H33*100/H28</f>
        <v>38.65546218487395</v>
      </c>
      <c r="J33" s="4">
        <v>1703</v>
      </c>
      <c r="K33" s="19">
        <f>J33*100/J28</f>
        <v>25.936643314042033</v>
      </c>
      <c r="L33" s="4">
        <v>258</v>
      </c>
      <c r="M33" s="19">
        <f>L33*100/L28</f>
        <v>18.468146027201147</v>
      </c>
      <c r="N33" s="4">
        <v>702</v>
      </c>
      <c r="O33" s="19">
        <f>N33*100/N28</f>
        <v>42.67477203647417</v>
      </c>
      <c r="P33" s="4">
        <v>1311</v>
      </c>
      <c r="Q33" s="19">
        <f>P33*100/P28</f>
        <v>39.32213557288542</v>
      </c>
      <c r="R33" s="4">
        <v>953</v>
      </c>
      <c r="S33" s="19">
        <f>R33*100/R28</f>
        <v>40.177065767284994</v>
      </c>
      <c r="T33" s="4">
        <v>1616</v>
      </c>
      <c r="U33" s="19">
        <f>T33*100/T28</f>
        <v>46.55718813022184</v>
      </c>
      <c r="V33" s="4">
        <v>1252</v>
      </c>
      <c r="W33" s="19">
        <f>V33*100/V28</f>
        <v>38.21733821733822</v>
      </c>
      <c r="X33" s="4">
        <v>609</v>
      </c>
      <c r="Y33" s="19">
        <f>X33*100/X28</f>
        <v>17.310972143263218</v>
      </c>
      <c r="Z33" s="4">
        <v>1292</v>
      </c>
      <c r="AA33" s="19">
        <f>Z33*100/Z28</f>
        <v>45.34924534924535</v>
      </c>
      <c r="AB33" s="4">
        <v>128</v>
      </c>
      <c r="AC33" s="19">
        <f>AB33*100/AB28</f>
        <v>62.13592233009709</v>
      </c>
      <c r="AD33" s="4">
        <f t="shared" si="0"/>
        <v>15246</v>
      </c>
      <c r="AE33" s="20">
        <f>AD33*100/AD28</f>
        <v>36.554138294811544</v>
      </c>
    </row>
    <row r="34" spans="1:31" ht="45.75" thickBot="1">
      <c r="A34" s="9" t="s">
        <v>23</v>
      </c>
      <c r="B34" s="4">
        <v>479</v>
      </c>
      <c r="C34" s="19">
        <f>B34*100/B28</f>
        <v>10.137566137566138</v>
      </c>
      <c r="D34" s="4">
        <v>99</v>
      </c>
      <c r="E34" s="19">
        <f>D34*100/D28</f>
        <v>5.229793977812995</v>
      </c>
      <c r="F34" s="42">
        <v>118</v>
      </c>
      <c r="G34" s="19">
        <f>F34*100/F28</f>
        <v>2.4037482175595843</v>
      </c>
      <c r="H34" s="4">
        <v>62</v>
      </c>
      <c r="I34" s="19">
        <f>H34*100/H28</f>
        <v>4.0077569489334195</v>
      </c>
      <c r="J34" s="4">
        <v>455</v>
      </c>
      <c r="K34" s="19">
        <f>J34*100/J28</f>
        <v>6.929637526652452</v>
      </c>
      <c r="L34" s="4">
        <v>146</v>
      </c>
      <c r="M34" s="19">
        <f>L34*100/L28</f>
        <v>10.450966356478167</v>
      </c>
      <c r="N34" s="4">
        <v>61</v>
      </c>
      <c r="O34" s="19">
        <f>N34*100/N28</f>
        <v>3.708206686930091</v>
      </c>
      <c r="P34" s="4">
        <v>315</v>
      </c>
      <c r="Q34" s="19">
        <f>P34*100/P28</f>
        <v>9.448110377924415</v>
      </c>
      <c r="R34" s="4">
        <v>97</v>
      </c>
      <c r="S34" s="19">
        <f>R34*100/R28</f>
        <v>4.0893760539629005</v>
      </c>
      <c r="T34" s="4">
        <v>178</v>
      </c>
      <c r="U34" s="19">
        <f>T34*100/T28</f>
        <v>5.128205128205129</v>
      </c>
      <c r="V34" s="4">
        <v>130</v>
      </c>
      <c r="W34" s="19">
        <f>V34*100/V28</f>
        <v>3.9682539682539684</v>
      </c>
      <c r="X34" s="4">
        <v>271</v>
      </c>
      <c r="Y34" s="19">
        <f>X34*100/X28</f>
        <v>7.7032404775440595</v>
      </c>
      <c r="Z34" s="4">
        <v>285</v>
      </c>
      <c r="AA34" s="19">
        <f>Z34*100/Z28</f>
        <v>10.003510003510003</v>
      </c>
      <c r="AB34" s="4">
        <v>5</v>
      </c>
      <c r="AC34" s="19">
        <f>AB34*100/AB28</f>
        <v>2.4271844660194173</v>
      </c>
      <c r="AD34" s="4">
        <f t="shared" si="0"/>
        <v>2701</v>
      </c>
      <c r="AE34" s="20">
        <f>AD34*100/AD28</f>
        <v>6.475975831974681</v>
      </c>
    </row>
    <row r="35" spans="1:31" ht="30.75" thickBot="1">
      <c r="A35" s="9" t="s">
        <v>24</v>
      </c>
      <c r="B35" s="4">
        <v>109</v>
      </c>
      <c r="C35" s="19">
        <f>B35*100/B28</f>
        <v>2.306878306878307</v>
      </c>
      <c r="D35" s="4">
        <v>71</v>
      </c>
      <c r="E35" s="19">
        <f>D35*100/D28</f>
        <v>3.7506603275224513</v>
      </c>
      <c r="F35" s="42">
        <v>127</v>
      </c>
      <c r="G35" s="19">
        <f>F35*100/F28</f>
        <v>2.587084946017519</v>
      </c>
      <c r="H35" s="4">
        <v>79</v>
      </c>
      <c r="I35" s="19">
        <f>H35*100/H28</f>
        <v>5.106658047834518</v>
      </c>
      <c r="J35" s="4">
        <v>127</v>
      </c>
      <c r="K35" s="19">
        <f>J35*100/J3</f>
        <v>3.554436048138819</v>
      </c>
      <c r="L35" s="4">
        <v>56</v>
      </c>
      <c r="M35" s="19">
        <f>L35*100/L28</f>
        <v>4.008589835361489</v>
      </c>
      <c r="N35" s="4">
        <v>39</v>
      </c>
      <c r="O35" s="19">
        <f>N35*100/N28</f>
        <v>2.370820668693009</v>
      </c>
      <c r="P35" s="4">
        <v>187</v>
      </c>
      <c r="Q35" s="19">
        <f>P35*100/P28</f>
        <v>5.608878224355129</v>
      </c>
      <c r="R35" s="4">
        <v>58</v>
      </c>
      <c r="S35" s="19">
        <f>R35*100/R28</f>
        <v>2.4451939291736933</v>
      </c>
      <c r="T35" s="4">
        <v>101</v>
      </c>
      <c r="U35" s="19">
        <f>T35*100/T28</f>
        <v>2.909824258138865</v>
      </c>
      <c r="V35" s="4">
        <v>94</v>
      </c>
      <c r="W35" s="19">
        <f>V35*100/V28</f>
        <v>2.8693528693528694</v>
      </c>
      <c r="X35" s="4">
        <v>101</v>
      </c>
      <c r="Y35" s="19">
        <f>X35*100/X28</f>
        <v>2.8709494030699263</v>
      </c>
      <c r="Z35" s="4">
        <v>54</v>
      </c>
      <c r="AA35" s="19">
        <f>Z35*100/Z28</f>
        <v>1.8954018954018954</v>
      </c>
      <c r="AB35" s="4">
        <v>1</v>
      </c>
      <c r="AC35" s="19">
        <f>AB35*100/AB28</f>
        <v>0.4854368932038835</v>
      </c>
      <c r="AD35" s="4">
        <f t="shared" si="0"/>
        <v>1204</v>
      </c>
      <c r="AE35" s="20">
        <f>AD35*100/AD28</f>
        <v>2.886736357533327</v>
      </c>
    </row>
    <row r="36" spans="1:31" ht="30.75" thickBot="1">
      <c r="A36" s="9" t="s">
        <v>25</v>
      </c>
      <c r="B36" s="4">
        <v>33</v>
      </c>
      <c r="C36" s="19">
        <f>B36*100/B28</f>
        <v>0.6984126984126984</v>
      </c>
      <c r="D36" s="4">
        <v>29</v>
      </c>
      <c r="E36" s="19">
        <f>D36*100/D28</f>
        <v>1.5319598520866349</v>
      </c>
      <c r="F36" s="42">
        <v>87</v>
      </c>
      <c r="G36" s="19">
        <f>F36*100/F28</f>
        <v>1.7722550417600327</v>
      </c>
      <c r="H36" s="4">
        <v>36</v>
      </c>
      <c r="I36" s="19">
        <f>H36*100/H28</f>
        <v>2.3270846800258567</v>
      </c>
      <c r="J36" s="4">
        <v>64</v>
      </c>
      <c r="K36" s="19">
        <f>J36*100/J3</f>
        <v>1.7912118667786174</v>
      </c>
      <c r="L36" s="4">
        <v>2</v>
      </c>
      <c r="M36" s="19">
        <f>L36*100/L28</f>
        <v>0.14316392269148176</v>
      </c>
      <c r="N36" s="4">
        <v>15</v>
      </c>
      <c r="O36" s="19">
        <f>N36*100/N28</f>
        <v>0.9118541033434651</v>
      </c>
      <c r="P36" s="4">
        <v>91</v>
      </c>
      <c r="Q36" s="19">
        <f>P36*100/P28</f>
        <v>2.7294541091781643</v>
      </c>
      <c r="R36" s="4">
        <v>14</v>
      </c>
      <c r="S36" s="19">
        <f>R36*100/R28</f>
        <v>0.5902192242833052</v>
      </c>
      <c r="T36" s="4">
        <v>28</v>
      </c>
      <c r="U36" s="19">
        <f>T36*100/T28</f>
        <v>0.8066839527513685</v>
      </c>
      <c r="V36" s="4">
        <v>41</v>
      </c>
      <c r="W36" s="19">
        <f>V36*100/V28</f>
        <v>1.2515262515262515</v>
      </c>
      <c r="X36" s="4">
        <v>8</v>
      </c>
      <c r="Y36" s="19">
        <f>X36*100/X28</f>
        <v>0.2274019329164298</v>
      </c>
      <c r="Z36" s="4">
        <v>32</v>
      </c>
      <c r="AA36" s="19">
        <f>Z36*100/Z28</f>
        <v>1.1232011232011232</v>
      </c>
      <c r="AB36" s="4">
        <v>3</v>
      </c>
      <c r="AC36" s="19">
        <f>AB36*100/AB28</f>
        <v>1.4563106796116505</v>
      </c>
      <c r="AD36" s="4">
        <f t="shared" si="0"/>
        <v>483</v>
      </c>
      <c r="AE36" s="20">
        <f>AD36*100/AD28</f>
        <v>1.158051213196509</v>
      </c>
    </row>
    <row r="37" spans="1:31" s="1" customFormat="1" ht="30.75" thickBot="1">
      <c r="A37" s="12" t="s">
        <v>26</v>
      </c>
      <c r="B37" s="13">
        <f aca="true" t="shared" si="4" ref="B37:AB37">B38+B39+B40+B41+B42</f>
        <v>4725</v>
      </c>
      <c r="C37" s="13"/>
      <c r="D37" s="13">
        <f t="shared" si="4"/>
        <v>1893</v>
      </c>
      <c r="E37" s="13"/>
      <c r="F37" s="13">
        <f t="shared" si="4"/>
        <v>4909</v>
      </c>
      <c r="G37" s="13"/>
      <c r="H37" s="13">
        <f t="shared" si="4"/>
        <v>1547</v>
      </c>
      <c r="I37" s="13"/>
      <c r="J37" s="13">
        <f t="shared" si="4"/>
        <v>6566</v>
      </c>
      <c r="K37" s="13"/>
      <c r="L37" s="13">
        <f t="shared" si="4"/>
        <v>1397</v>
      </c>
      <c r="M37" s="13"/>
      <c r="N37" s="13">
        <f t="shared" si="4"/>
        <v>1645</v>
      </c>
      <c r="O37" s="13"/>
      <c r="P37" s="13">
        <f t="shared" si="4"/>
        <v>3334</v>
      </c>
      <c r="Q37" s="13"/>
      <c r="R37" s="13">
        <f t="shared" si="4"/>
        <v>2372</v>
      </c>
      <c r="S37" s="13"/>
      <c r="T37" s="13">
        <f t="shared" si="4"/>
        <v>3471</v>
      </c>
      <c r="U37" s="13"/>
      <c r="V37" s="13">
        <f t="shared" si="4"/>
        <v>3276</v>
      </c>
      <c r="W37" s="13"/>
      <c r="X37" s="13">
        <f t="shared" si="4"/>
        <v>3518</v>
      </c>
      <c r="Y37" s="13"/>
      <c r="Z37" s="13">
        <f t="shared" si="4"/>
        <v>2849</v>
      </c>
      <c r="AA37" s="13"/>
      <c r="AB37" s="13">
        <f t="shared" si="4"/>
        <v>206</v>
      </c>
      <c r="AC37" s="21"/>
      <c r="AD37" s="13">
        <f>AB37+Z37+X37+V37+T37+R37+P37+N37+L37+J37+H37+F37+D37+B37</f>
        <v>41708</v>
      </c>
      <c r="AE37" s="16"/>
    </row>
    <row r="38" spans="1:31" ht="15.75" thickBot="1">
      <c r="A38" s="9" t="s">
        <v>27</v>
      </c>
      <c r="B38" s="4">
        <v>2732</v>
      </c>
      <c r="C38" s="19">
        <f>B38*100/B28</f>
        <v>57.82010582010582</v>
      </c>
      <c r="D38" s="4">
        <v>586</v>
      </c>
      <c r="E38" s="19">
        <f>D38*100/D28</f>
        <v>30.956154252509243</v>
      </c>
      <c r="F38" s="42">
        <v>1708</v>
      </c>
      <c r="G38" s="19">
        <f>F38*100/F28</f>
        <v>34.793236911794665</v>
      </c>
      <c r="H38" s="4">
        <v>401</v>
      </c>
      <c r="I38" s="19">
        <f>H38*100/H28</f>
        <v>25.92113768584357</v>
      </c>
      <c r="J38" s="4">
        <v>4288</v>
      </c>
      <c r="K38" s="19">
        <f>J38*100/J37</f>
        <v>65.3061224489796</v>
      </c>
      <c r="L38" s="4">
        <v>1025</v>
      </c>
      <c r="M38" s="19">
        <f>L38*100/L37</f>
        <v>73.37151037938439</v>
      </c>
      <c r="N38" s="4">
        <v>525</v>
      </c>
      <c r="O38" s="19">
        <f>N38*100/N37</f>
        <v>31.914893617021278</v>
      </c>
      <c r="P38" s="4">
        <v>914</v>
      </c>
      <c r="Q38" s="19">
        <f>P38*100/P37</f>
        <v>27.414517096580685</v>
      </c>
      <c r="R38" s="4">
        <v>1007</v>
      </c>
      <c r="S38" s="19">
        <f>R38*100/R37</f>
        <v>42.453625632377744</v>
      </c>
      <c r="T38" s="4">
        <v>1304</v>
      </c>
      <c r="U38" s="19">
        <f>T38*100/T37</f>
        <v>37.56842408527802</v>
      </c>
      <c r="V38" s="4">
        <v>1135</v>
      </c>
      <c r="W38" s="19">
        <f>V38*100/V37</f>
        <v>34.64590964590965</v>
      </c>
      <c r="X38" s="4">
        <v>2705</v>
      </c>
      <c r="Y38" s="19">
        <f>X38*100/X37</f>
        <v>76.89027856736783</v>
      </c>
      <c r="Z38" s="4">
        <v>1489</v>
      </c>
      <c r="AA38" s="19">
        <f>Z38*100/Z37</f>
        <v>52.26395226395226</v>
      </c>
      <c r="AB38" s="4">
        <v>19</v>
      </c>
      <c r="AC38" s="19">
        <f>AB38*100/AB37</f>
        <v>9.223300970873787</v>
      </c>
      <c r="AD38" s="4">
        <f t="shared" si="0"/>
        <v>19838</v>
      </c>
      <c r="AE38" s="20">
        <f>AD38*100/AD37</f>
        <v>47.56401649563633</v>
      </c>
    </row>
    <row r="39" spans="1:31" s="2" customFormat="1" ht="45.75" thickBot="1">
      <c r="A39" s="6" t="s">
        <v>28</v>
      </c>
      <c r="B39" s="4">
        <v>1398</v>
      </c>
      <c r="C39" s="19">
        <f>B39*100/B28</f>
        <v>29.58730158730159</v>
      </c>
      <c r="D39" s="4">
        <v>813</v>
      </c>
      <c r="E39" s="19">
        <f>D39*100/D28</f>
        <v>42.94770206022187</v>
      </c>
      <c r="F39" s="43">
        <v>1781</v>
      </c>
      <c r="G39" s="19">
        <f>F39*100/F28</f>
        <v>36.28030148706458</v>
      </c>
      <c r="H39" s="4">
        <v>737</v>
      </c>
      <c r="I39" s="19">
        <f>H39*100/H28</f>
        <v>47.64059469941823</v>
      </c>
      <c r="J39" s="4">
        <v>1792</v>
      </c>
      <c r="K39" s="19">
        <f>J39*100/J37</f>
        <v>27.292110874200425</v>
      </c>
      <c r="L39" s="4">
        <v>329</v>
      </c>
      <c r="M39" s="19">
        <f>L39*100/L37</f>
        <v>23.550465282748746</v>
      </c>
      <c r="N39" s="4">
        <v>720</v>
      </c>
      <c r="O39" s="19">
        <f>N39*100/N37</f>
        <v>43.76899696048632</v>
      </c>
      <c r="P39" s="4">
        <v>1521</v>
      </c>
      <c r="Q39" s="19">
        <f>P39*100/P37</f>
        <v>45.62087582483503</v>
      </c>
      <c r="R39" s="4">
        <v>922</v>
      </c>
      <c r="S39" s="19">
        <f>R39*100/R37</f>
        <v>38.87015177065767</v>
      </c>
      <c r="T39" s="4">
        <v>1497</v>
      </c>
      <c r="U39" s="19">
        <f>T39*100/T37</f>
        <v>43.12878133102852</v>
      </c>
      <c r="V39" s="4">
        <v>1700</v>
      </c>
      <c r="W39" s="19">
        <f>V39*100/V37</f>
        <v>51.89255189255189</v>
      </c>
      <c r="X39" s="4">
        <v>752</v>
      </c>
      <c r="Y39" s="19">
        <f>X39*100/X37</f>
        <v>21.3757816941444</v>
      </c>
      <c r="Z39" s="4">
        <v>1172</v>
      </c>
      <c r="AA39" s="19">
        <f>Z39*100/Z37</f>
        <v>41.13724113724114</v>
      </c>
      <c r="AB39" s="4">
        <v>113</v>
      </c>
      <c r="AC39" s="19">
        <f>AB39*100/AB37</f>
        <v>54.85436893203884</v>
      </c>
      <c r="AD39" s="4">
        <f t="shared" si="0"/>
        <v>15247</v>
      </c>
      <c r="AE39" s="20">
        <f>AD39*100/AD37</f>
        <v>36.55653591637096</v>
      </c>
    </row>
    <row r="40" spans="1:31" ht="15.75" thickBot="1">
      <c r="A40" s="9" t="s">
        <v>29</v>
      </c>
      <c r="B40" s="4">
        <v>566</v>
      </c>
      <c r="C40" s="19">
        <f>B40*100/B28</f>
        <v>11.97883597883598</v>
      </c>
      <c r="D40" s="4">
        <v>419</v>
      </c>
      <c r="E40" s="19">
        <f>D40*100/D28</f>
        <v>22.13417855256207</v>
      </c>
      <c r="F40" s="42">
        <v>1405</v>
      </c>
      <c r="G40" s="19">
        <f>F40*100/F28</f>
        <v>28.620900387044205</v>
      </c>
      <c r="H40" s="4">
        <v>386</v>
      </c>
      <c r="I40" s="19">
        <f>H40*100/H28</f>
        <v>24.951519069166128</v>
      </c>
      <c r="J40" s="4">
        <v>486</v>
      </c>
      <c r="K40" s="19">
        <f>J40*100/J37</f>
        <v>7.401766676819982</v>
      </c>
      <c r="L40" s="4">
        <v>41</v>
      </c>
      <c r="M40" s="19">
        <f>L40*100/L37</f>
        <v>2.934860415175376</v>
      </c>
      <c r="N40" s="4">
        <v>311</v>
      </c>
      <c r="O40" s="19">
        <f>N40*100/N37</f>
        <v>18.90577507598784</v>
      </c>
      <c r="P40" s="4">
        <v>665</v>
      </c>
      <c r="Q40" s="19">
        <f>P40*100/P37</f>
        <v>19.946010797840433</v>
      </c>
      <c r="R40" s="4">
        <v>414</v>
      </c>
      <c r="S40" s="19">
        <f>R40*100/R37</f>
        <v>17.45362563237774</v>
      </c>
      <c r="T40" s="4">
        <v>648</v>
      </c>
      <c r="U40" s="19">
        <f>T40*100/T37</f>
        <v>18.66897147796024</v>
      </c>
      <c r="V40" s="4">
        <v>200</v>
      </c>
      <c r="W40" s="19">
        <f>V40*100/V37</f>
        <v>6.105006105006105</v>
      </c>
      <c r="X40" s="4">
        <v>61</v>
      </c>
      <c r="Y40" s="19">
        <f>X40*100/X37</f>
        <v>1.733939738487777</v>
      </c>
      <c r="Z40" s="4">
        <v>188</v>
      </c>
      <c r="AA40" s="19">
        <f>Z40*100/Z37</f>
        <v>6.598806598806599</v>
      </c>
      <c r="AB40" s="4">
        <v>74</v>
      </c>
      <c r="AC40" s="19">
        <f>AB40*100/AB37</f>
        <v>35.922330097087375</v>
      </c>
      <c r="AD40" s="4">
        <f t="shared" si="0"/>
        <v>5864</v>
      </c>
      <c r="AE40" s="20">
        <f>AD40*100/AD37</f>
        <v>14.059652824398198</v>
      </c>
    </row>
    <row r="41" spans="1:31" ht="45.75" thickBot="1">
      <c r="A41" s="9" t="s">
        <v>30</v>
      </c>
      <c r="B41" s="4">
        <v>29</v>
      </c>
      <c r="C41" s="19">
        <f>B41*100/B28</f>
        <v>0.6137566137566137</v>
      </c>
      <c r="D41" s="4">
        <v>75</v>
      </c>
      <c r="E41" s="19">
        <f>D41*100/D28</f>
        <v>3.9619651347068148</v>
      </c>
      <c r="F41" s="42">
        <v>15</v>
      </c>
      <c r="G41" s="19">
        <f>F41*100/F28</f>
        <v>0.30556121409655734</v>
      </c>
      <c r="H41" s="4">
        <v>23</v>
      </c>
      <c r="I41" s="19">
        <f>H41*100/H28</f>
        <v>1.486748545572075</v>
      </c>
      <c r="J41" s="4">
        <v>0</v>
      </c>
      <c r="K41" s="19">
        <f>J41*100/J37</f>
        <v>0</v>
      </c>
      <c r="L41" s="4">
        <v>2</v>
      </c>
      <c r="M41" s="11">
        <f>L41*100/L37</f>
        <v>0.14316392269148176</v>
      </c>
      <c r="N41" s="4">
        <v>89</v>
      </c>
      <c r="O41" s="19">
        <f>N41*100/N37</f>
        <v>5.410334346504559</v>
      </c>
      <c r="P41" s="4">
        <v>213</v>
      </c>
      <c r="Q41" s="19">
        <f>P41*100/P37</f>
        <v>6.38872225554889</v>
      </c>
      <c r="R41" s="4">
        <v>29</v>
      </c>
      <c r="S41" s="19">
        <f>R41*100/R37</f>
        <v>1.2225969645868466</v>
      </c>
      <c r="T41" s="4">
        <v>17</v>
      </c>
      <c r="U41" s="18">
        <f>T41*100/T37</f>
        <v>0.48977239988475946</v>
      </c>
      <c r="V41" s="4">
        <v>200</v>
      </c>
      <c r="W41" s="19">
        <f>V41*100/V37</f>
        <v>6.105006105006105</v>
      </c>
      <c r="X41" s="4">
        <v>0</v>
      </c>
      <c r="Y41" s="18">
        <f>X41*100/X37</f>
        <v>0</v>
      </c>
      <c r="Z41" s="4">
        <v>0</v>
      </c>
      <c r="AA41" s="19">
        <f>Z41*100/Z37</f>
        <v>0</v>
      </c>
      <c r="AB41" s="4">
        <v>0</v>
      </c>
      <c r="AC41" s="19">
        <f>AB41*100/AB3</f>
        <v>0</v>
      </c>
      <c r="AD41" s="4">
        <f t="shared" si="0"/>
        <v>692</v>
      </c>
      <c r="AE41" s="20">
        <f>AD41*100/AD37</f>
        <v>1.659154119113839</v>
      </c>
    </row>
    <row r="42" spans="1:31" ht="30.75" thickBot="1">
      <c r="A42" s="9" t="s">
        <v>31</v>
      </c>
      <c r="B42" s="4">
        <v>0</v>
      </c>
      <c r="C42" s="19">
        <f>B42*100/B37</f>
        <v>0</v>
      </c>
      <c r="D42" s="4">
        <v>0</v>
      </c>
      <c r="E42" s="18">
        <f>D42*100/D37</f>
        <v>0</v>
      </c>
      <c r="F42" s="42">
        <v>0</v>
      </c>
      <c r="G42" s="19">
        <f>F42*100/F3</f>
        <v>0</v>
      </c>
      <c r="H42" s="4">
        <v>0</v>
      </c>
      <c r="I42" s="19">
        <f>H42*100/H28</f>
        <v>0</v>
      </c>
      <c r="J42" s="4">
        <v>0</v>
      </c>
      <c r="K42" s="19">
        <f>J42*100/J37</f>
        <v>0</v>
      </c>
      <c r="L42" s="4">
        <v>0</v>
      </c>
      <c r="M42" s="11">
        <f>L42*100/L37</f>
        <v>0</v>
      </c>
      <c r="N42" s="4">
        <v>0</v>
      </c>
      <c r="O42" s="11">
        <f>N42*100/N37</f>
        <v>0</v>
      </c>
      <c r="P42" s="4">
        <v>21</v>
      </c>
      <c r="Q42" s="19">
        <f>P42*100/P3</f>
        <v>0.8491710473109584</v>
      </c>
      <c r="R42" s="4">
        <v>0</v>
      </c>
      <c r="S42" s="11">
        <f>R42*100/R37</f>
        <v>0</v>
      </c>
      <c r="T42" s="4">
        <v>5</v>
      </c>
      <c r="U42" s="18">
        <f>T42*100/T37</f>
        <v>0.14405070584845867</v>
      </c>
      <c r="V42" s="4">
        <v>41</v>
      </c>
      <c r="W42" s="18">
        <f>V42*100/V37</f>
        <v>1.2515262515262515</v>
      </c>
      <c r="X42" s="4">
        <v>0</v>
      </c>
      <c r="Y42" s="11">
        <f>X42*100/X37</f>
        <v>0</v>
      </c>
      <c r="Z42" s="4">
        <v>0</v>
      </c>
      <c r="AA42" s="11">
        <f>Z42*100/Z37</f>
        <v>0</v>
      </c>
      <c r="AB42" s="4">
        <v>0</v>
      </c>
      <c r="AC42" s="19">
        <f>AB42*100/AB37</f>
        <v>0</v>
      </c>
      <c r="AD42" s="4">
        <f t="shared" si="0"/>
        <v>67</v>
      </c>
      <c r="AE42" s="20">
        <f>AD42*100/AD37</f>
        <v>0.16064064448067517</v>
      </c>
    </row>
    <row r="43" spans="1:31" ht="15.75" thickBot="1">
      <c r="A43" s="10"/>
      <c r="B43" s="10"/>
      <c r="C43" s="10"/>
      <c r="D43" s="10"/>
      <c r="E43" s="10"/>
      <c r="F43" s="25"/>
      <c r="G43" s="10"/>
      <c r="H43" s="22"/>
      <c r="I43" s="10"/>
      <c r="J43" s="10"/>
      <c r="K43" s="10"/>
      <c r="L43" s="10"/>
      <c r="M43" s="10"/>
      <c r="N43" s="10"/>
      <c r="O43" s="10"/>
      <c r="P43" s="10"/>
      <c r="Q43" s="10"/>
      <c r="R43" s="25"/>
      <c r="S43" s="10"/>
      <c r="T43" s="25"/>
      <c r="U43" s="10"/>
      <c r="V43" s="10"/>
      <c r="W43" s="10"/>
      <c r="X43" s="25"/>
      <c r="Y43" s="10"/>
      <c r="Z43" s="10"/>
      <c r="AA43" s="10"/>
      <c r="AB43" s="10"/>
      <c r="AC43" s="10"/>
      <c r="AD43" s="10"/>
      <c r="AE43" s="7"/>
    </row>
    <row r="44" spans="1:31" ht="15.75" thickBot="1">
      <c r="A44" s="10"/>
      <c r="B44" s="4"/>
      <c r="C44" s="4"/>
      <c r="D44" s="5"/>
      <c r="E44" s="5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2"/>
      <c r="S44" s="4"/>
      <c r="T44" s="24"/>
      <c r="U44" s="4"/>
      <c r="V44" s="4"/>
      <c r="W44" s="4"/>
      <c r="X44" s="23"/>
      <c r="Y44" s="4"/>
      <c r="Z44" s="4"/>
      <c r="AA44" s="4"/>
      <c r="AB44" s="4"/>
      <c r="AC44" s="4"/>
      <c r="AD44" s="10"/>
      <c r="AE44" s="7"/>
    </row>
  </sheetData>
  <sheetProtection/>
  <mergeCells count="17">
    <mergeCell ref="A4:AE4"/>
    <mergeCell ref="R2:S2"/>
    <mergeCell ref="T2:U2"/>
    <mergeCell ref="V2:W2"/>
    <mergeCell ref="X2:Y2"/>
    <mergeCell ref="Z2:AA2"/>
    <mergeCell ref="AB2:AC2"/>
    <mergeCell ref="A1:AD1"/>
    <mergeCell ref="B2:C2"/>
    <mergeCell ref="D2:E2"/>
    <mergeCell ref="F2:G2"/>
    <mergeCell ref="H2:I2"/>
    <mergeCell ref="J2:K2"/>
    <mergeCell ref="L2:M2"/>
    <mergeCell ref="N2:O2"/>
    <mergeCell ref="P2:Q2"/>
    <mergeCell ref="AD2:AE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2020-12-21T06:31:00Z</dcterms:modified>
  <cp:category/>
  <cp:version/>
  <cp:contentType/>
  <cp:contentStatus/>
</cp:coreProperties>
</file>